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9" activeTab="9"/>
  </bookViews>
  <sheets>
    <sheet name="BoQ1" sheetId="1" state="veryHidden" r:id="rId1"/>
    <sheet name="SP-1" sheetId="2" state="veryHidden" r:id="rId2"/>
    <sheet name="P-I" sheetId="3" state="veryHidden" r:id="rId3"/>
    <sheet name="P-II" sheetId="4" state="veryHidden" r:id="rId4"/>
    <sheet name="P-III" sheetId="5" state="veryHidden" r:id="rId5"/>
    <sheet name="P-IV" sheetId="6" state="veryHidden" r:id="rId6"/>
    <sheet name="SP-2" sheetId="7" state="veryHidden" r:id="rId7"/>
    <sheet name="SP-3" sheetId="8" state="veryHidden" r:id="rId8"/>
    <sheet name="SP-4" sheetId="9" state="veryHidden" r:id="rId9"/>
    <sheet name="Macros" sheetId="10" r:id="rId10"/>
    <sheet name="SP-5" sheetId="11" state="veryHidden" r:id="rId11"/>
  </sheets>
  <externalReferences>
    <externalReference r:id="rId14"/>
    <externalReference r:id="rId15"/>
    <externalReference r:id="rId16"/>
    <externalReference r:id="rId17"/>
    <externalReference r:id="rId18"/>
  </externalReferences>
  <definedNames>
    <definedName name="_xlfn.BAHTTEXT" hidden="1">#NAME?</definedName>
    <definedName name="_xlfn.COUNTIFS" hidden="1">#NAME?</definedName>
    <definedName name="BAA1">#REF!</definedName>
    <definedName name="boq_type">#REF!</definedName>
    <definedName name="boq_version" localSheetId="6">'[3]Config'!$C$2:$C$3</definedName>
    <definedName name="boq_version">'[1]Config'!$C$2:$C$3</definedName>
    <definedName name="BoQ6" localSheetId="2">#REF!</definedName>
    <definedName name="BoQ6" localSheetId="3">#REF!</definedName>
    <definedName name="BoQ6" localSheetId="4">#REF!</definedName>
    <definedName name="BoQ6" localSheetId="5">#REF!</definedName>
    <definedName name="BoQ6" localSheetId="6">#REF!</definedName>
    <definedName name="BoQ6" localSheetId="8">#REF!</definedName>
    <definedName name="BoQ6">#REF!</definedName>
    <definedName name="BoQ8">'[1]Config'!$G$2:$G$5</definedName>
    <definedName name="conversion_type" localSheetId="6">'[3]Config'!$E$2:$E$3</definedName>
    <definedName name="conversion_type">'[1]Config'!$E$2:$E$3</definedName>
    <definedName name="cstvat">#REF!</definedName>
    <definedName name="currency_name" localSheetId="6">'[3]Config'!$F$2:$F$8</definedName>
    <definedName name="currency_name">'[1]Config'!$F$2:$F$8</definedName>
    <definedName name="dfsga" localSheetId="2">#REF!</definedName>
    <definedName name="dfsga" localSheetId="3">#REF!</definedName>
    <definedName name="dfsga" localSheetId="4">#REF!</definedName>
    <definedName name="dfsga" localSheetId="5">#REF!</definedName>
    <definedName name="dfsga" localSheetId="8">#REF!</definedName>
    <definedName name="dfsga">#REF!</definedName>
    <definedName name="domestic_global">#REF!</definedName>
    <definedName name="Excise" localSheetId="2">#REF!</definedName>
    <definedName name="Excise" localSheetId="3">#REF!</definedName>
    <definedName name="Excise" localSheetId="4">#REF!</definedName>
    <definedName name="Excise" localSheetId="5">#REF!</definedName>
    <definedName name="Excise" localSheetId="8">#REF!</definedName>
    <definedName name="Excise">#REF!</definedName>
    <definedName name="Excise_Duty" localSheetId="2">#REF!</definedName>
    <definedName name="Excise_Duty" localSheetId="3">#REF!</definedName>
    <definedName name="Excise_Duty" localSheetId="4">#REF!</definedName>
    <definedName name="Excise_Duty" localSheetId="5">#REF!</definedName>
    <definedName name="Excise_Duty" localSheetId="8">#REF!</definedName>
    <definedName name="Excise_Duty">#REF!</definedName>
    <definedName name="Excised" localSheetId="2">#REF!</definedName>
    <definedName name="Excised" localSheetId="3">#REF!</definedName>
    <definedName name="Excised" localSheetId="4">#REF!</definedName>
    <definedName name="Excised" localSheetId="5">#REF!</definedName>
    <definedName name="Excised" localSheetId="8">#REF!</definedName>
    <definedName name="Excised">#REF!</definedName>
    <definedName name="ExciseDuty">#REF!</definedName>
    <definedName name="MyList">#REF!</definedName>
    <definedName name="option9" localSheetId="2">'[2]PRICE BID'!#REF!</definedName>
    <definedName name="option9" localSheetId="3">'[2]PRICE BID'!#REF!</definedName>
    <definedName name="option9" localSheetId="4">'[2]PRICE BID'!#REF!</definedName>
    <definedName name="option9" localSheetId="5">'[2]PRICE BID'!#REF!</definedName>
    <definedName name="option9" localSheetId="6">'[2]PRICE BID'!#REF!</definedName>
    <definedName name="option9" localSheetId="8">'[2]PRICE BID'!#REF!</definedName>
    <definedName name="option9">'[2]PRICE BID'!#REF!</definedName>
    <definedName name="other_boq" localSheetId="6">'[3]Config'!$G$2:$G$5</definedName>
    <definedName name="other_boq">'[1]Config'!$G$2:$G$5</definedName>
    <definedName name="_xlnm.Print_Area" localSheetId="0">'BoQ1'!$A$1:$BC$21</definedName>
    <definedName name="_xlnm.Print_Area" localSheetId="6">'SP-2'!$A$1:$BC$29</definedName>
    <definedName name="_xlnm.Print_Area" localSheetId="8">'SP-4'!$A$1:$D$9</definedName>
    <definedName name="Select">#REF!</definedName>
    <definedName name="SelectD1OrC1">#REF!</definedName>
    <definedName name="SelectLessOrExcess">#REF!</definedName>
    <definedName name="Service" localSheetId="2">#REF!</definedName>
    <definedName name="Service" localSheetId="3">#REF!</definedName>
    <definedName name="Service" localSheetId="4">#REF!</definedName>
    <definedName name="Service" localSheetId="5">#REF!</definedName>
    <definedName name="Service" localSheetId="8">#REF!</definedName>
    <definedName name="Service">#REF!</definedName>
    <definedName name="ServiceTax">#REF!</definedName>
    <definedName name="Tax">#REF!</definedName>
    <definedName name="TOT_ST" localSheetId="6">'[2]PRICE BID'!$G$14</definedName>
    <definedName name="TOT_ST">'[2]PRICE BID'!$G$14</definedName>
  </definedNames>
  <calcPr fullCalcOnLoad="1"/>
</workbook>
</file>

<file path=xl/sharedStrings.xml><?xml version="1.0" encoding="utf-8"?>
<sst xmlns="http://schemas.openxmlformats.org/spreadsheetml/2006/main" count="674" uniqueCount="308">
  <si>
    <t>Sl.
No.</t>
  </si>
  <si>
    <t>Item Code / Make</t>
  </si>
  <si>
    <t>Estimated Rate</t>
  </si>
  <si>
    <t>Please Enable Macros to View BoQ information</t>
  </si>
  <si>
    <t>BoQ_Ver3.0</t>
  </si>
  <si>
    <t>Item Rate</t>
  </si>
  <si>
    <t>Normal</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</si>
  <si>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</si>
  <si>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</si>
  <si>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</si>
  <si>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</si>
  <si>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</si>
  <si>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</si>
  <si>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</si>
  <si>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</si>
  <si>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</si>
  <si>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</si>
  <si>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</si>
  <si>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</si>
  <si>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</si>
  <si>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</si>
  <si>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</si>
  <si>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</si>
  <si>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</si>
  <si>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</si>
  <si>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</si>
  <si>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</si>
  <si>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</si>
  <si>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</si>
  <si>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</si>
  <si>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</si>
  <si>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In Words</t>
  </si>
  <si>
    <t>Laying and Jointing PVC Pipe. Heading</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</si>
  <si>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</si>
  <si>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</si>
  <si>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</si>
  <si>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</si>
  <si>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</si>
  <si>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</si>
  <si>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</si>
  <si>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</si>
  <si>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</si>
  <si>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</si>
  <si>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</si>
  <si>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</si>
  <si>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</si>
  <si>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</si>
  <si>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</si>
  <si>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</si>
  <si>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item5</t>
  </si>
  <si>
    <t>Total in Figures</t>
  </si>
  <si>
    <t>Select</t>
  </si>
  <si>
    <t>%</t>
  </si>
  <si>
    <t>Full Conversion</t>
  </si>
  <si>
    <t>Quoted Rate in Words</t>
  </si>
  <si>
    <t>Quoted Rate in Figures</t>
  </si>
  <si>
    <t>INR and Other Currency</t>
  </si>
  <si>
    <t xml:space="preserve">TOTAL TAXES It will be convert only If you choose Full Conversion, Until it will be treated as INR </t>
  </si>
  <si>
    <t>USD</t>
  </si>
  <si>
    <t>EUR</t>
  </si>
  <si>
    <t>Name of the Bidder/ Bidding Firm / Company :</t>
  </si>
  <si>
    <t>GBP</t>
  </si>
  <si>
    <t>Lumpsum</t>
  </si>
  <si>
    <t>TOTAL AMOUNT</t>
  </si>
  <si>
    <t>Tender Inviting Authority:</t>
  </si>
  <si>
    <t xml:space="preserve">Name of Work:             </t>
  </si>
  <si>
    <t>SL. NO.</t>
  </si>
  <si>
    <t>DESCRIPTION</t>
  </si>
  <si>
    <t>EURO</t>
  </si>
  <si>
    <t>PRICE OF MATERIALS AS PER PART-I</t>
  </si>
  <si>
    <t>PRICE OF SERVICES AS PER PART-II</t>
  </si>
  <si>
    <t xml:space="preserve">PRICE OF CIVIL AND STRUCTURAL WORKS AS PER PART-III </t>
  </si>
  <si>
    <t>TAXES AND DUTIES AS PER PART-IV</t>
  </si>
  <si>
    <t xml:space="preserve">
</t>
  </si>
  <si>
    <t>DETAILS OF MATERIALS</t>
  </si>
  <si>
    <t>UNIT</t>
  </si>
  <si>
    <t>LS</t>
  </si>
  <si>
    <t>Chemicals</t>
  </si>
  <si>
    <t>Lubricants</t>
  </si>
  <si>
    <t>Consumables</t>
  </si>
  <si>
    <t xml:space="preserve">DETAILS OF SERVICES </t>
  </si>
  <si>
    <t xml:space="preserve">SUPPLY OF PROCESS LICENCE(S) AND TRANSFER OF TECHNICAL INFORMATION   </t>
  </si>
  <si>
    <t xml:space="preserve">BASIC ENGINEERING </t>
  </si>
  <si>
    <t xml:space="preserve">DETAILED ENGINEERING, SUPERVISION OF DETAILED ENGINEERING, IF ANY </t>
  </si>
  <si>
    <t>Home office services</t>
  </si>
  <si>
    <t>Others</t>
  </si>
  <si>
    <t>Total of 3 (Item-3.1  to 3.2)</t>
  </si>
  <si>
    <t xml:space="preserve">INSTALLATION/ERECTION SERVICES </t>
  </si>
  <si>
    <t xml:space="preserve">Mechanical </t>
  </si>
  <si>
    <t>Electrical</t>
  </si>
  <si>
    <t>Instrumentation</t>
  </si>
  <si>
    <t>Insulation and Painting</t>
  </si>
  <si>
    <t>Misc. Equipment</t>
  </si>
  <si>
    <t>Total of 4 (Item-4.1  to 4.5)</t>
  </si>
  <si>
    <t>Inland Transportation within India for Imported and Indigenous  items (Including all incidental activities)</t>
  </si>
  <si>
    <t>INSURANCE</t>
  </si>
  <si>
    <t>Inland Transit Insurance From Port/ Works To Site.</t>
  </si>
  <si>
    <t>Public Liability Insurance</t>
  </si>
  <si>
    <t>Storage Cum Erection (Comprehensive  Site)  Insurance</t>
  </si>
  <si>
    <t>Total of 6 (Item-6.1  to 6.3)</t>
  </si>
  <si>
    <r>
      <t xml:space="preserve">Project Management </t>
    </r>
    <r>
      <rPr>
        <i/>
        <sz val="11"/>
        <color indexed="8"/>
        <rFont val="Arial"/>
        <family val="2"/>
      </rPr>
      <t xml:space="preserve">&amp; </t>
    </r>
    <r>
      <rPr>
        <sz val="11"/>
        <color indexed="8"/>
        <rFont val="Arial"/>
        <family val="2"/>
      </rPr>
      <t>Overheads</t>
    </r>
  </si>
  <si>
    <t xml:space="preserve">Pre-Commissioning, Commissioning &amp; Performance and Guarantee Test Run (PGTR) </t>
  </si>
  <si>
    <t>Any other services identified by the bidder, if any if not covered above but required for the completion of work</t>
  </si>
  <si>
    <t>TOTAL  OF SERVICES (1 TO 12)</t>
  </si>
  <si>
    <t>DETAILS OF CIVIL AND STRUTURAL WORKS</t>
  </si>
  <si>
    <t>Piling</t>
  </si>
  <si>
    <t>Equipment Foundation</t>
  </si>
  <si>
    <t>Buildings</t>
  </si>
  <si>
    <t>Structural Works</t>
  </si>
  <si>
    <t xml:space="preserve">Others, if any </t>
  </si>
  <si>
    <t>TOTAL  OF CIVIL AND STRUTURAL WORKS (1 TO 5)</t>
  </si>
  <si>
    <t>RATE (IN %)</t>
  </si>
  <si>
    <t>ASSESSABLE VALUE (INR)</t>
  </si>
  <si>
    <t>TOTAL AMOUNT OF TAX (INR)</t>
  </si>
  <si>
    <t xml:space="preserve">CUSTOM DUTY </t>
  </si>
  <si>
    <t>TOTAL CUSTOM DUTY INCLUDING CESS/SURCHARGE, SWS ETC.</t>
  </si>
  <si>
    <t xml:space="preserve">GST </t>
  </si>
  <si>
    <t>IGST</t>
  </si>
  <si>
    <t>CGST</t>
  </si>
  <si>
    <t>SGST</t>
  </si>
  <si>
    <t>Bidder to furnish exhange rate considered for taxes and duties:</t>
  </si>
  <si>
    <t>FOREIGN CURRENCY</t>
  </si>
  <si>
    <t>Exchange Rate considered for conversion into INR</t>
  </si>
  <si>
    <t xml:space="preserve">Tender Inviting Authority:  </t>
  </si>
  <si>
    <t xml:space="preserve">Name of Work:  </t>
  </si>
  <si>
    <t xml:space="preserve">Unit </t>
  </si>
  <si>
    <r>
      <t xml:space="preserve">Estimated Rate
in
</t>
    </r>
    <r>
      <rPr>
        <b/>
        <sz val="11"/>
        <color indexed="10"/>
        <rFont val="Arial"/>
        <family val="2"/>
      </rPr>
      <t>Rs.      P</t>
    </r>
  </si>
  <si>
    <t xml:space="preserve">Quoted Currency </t>
  </si>
  <si>
    <t xml:space="preserve">Total Work Cost
(Rs. Per Day)
</t>
  </si>
  <si>
    <r>
      <t xml:space="preserve">TOTAL AMOUNT  
IN FIGURE
</t>
    </r>
    <r>
      <rPr>
        <b/>
        <sz val="11"/>
        <color indexed="10"/>
        <rFont val="Arial"/>
        <family val="2"/>
      </rPr>
      <t>Rs.      P</t>
    </r>
  </si>
  <si>
    <t>Daily Work Cost
In Words</t>
  </si>
  <si>
    <t>ITEM1</t>
  </si>
  <si>
    <t>`</t>
  </si>
  <si>
    <t>ITEM DESCRIPTION</t>
  </si>
  <si>
    <t>ITEM2</t>
  </si>
  <si>
    <t>ITEM3</t>
  </si>
  <si>
    <t>MT</t>
  </si>
  <si>
    <t>ITEM4</t>
  </si>
  <si>
    <t>ITEM5</t>
  </si>
  <si>
    <t>ITEM6</t>
  </si>
  <si>
    <t>ITEM7</t>
  </si>
  <si>
    <t>ITEM8</t>
  </si>
  <si>
    <t>Guaranteed Total Works Cost (“S”/Day)</t>
  </si>
  <si>
    <t>ITEM18</t>
  </si>
  <si>
    <t>Guaranteed Specific Work Cost = SUM [S]/ [Total Steam export in a day] “₹ per MT”
Total Steam export per day MT=24*638=15312</t>
  </si>
  <si>
    <t>ITEM20</t>
  </si>
  <si>
    <t xml:space="preserve">Tender Inviting Authority:        </t>
  </si>
  <si>
    <t xml:space="preserve">Name of Work: </t>
  </si>
  <si>
    <r>
      <t>Sl. No</t>
    </r>
    <r>
      <rPr>
        <sz val="10"/>
        <color indexed="8"/>
        <rFont val="Arial"/>
        <family val="2"/>
      </rPr>
      <t>.</t>
    </r>
  </si>
  <si>
    <t>PROJECT SCHEDULE</t>
  </si>
  <si>
    <t>INDIAN CURRENCY (INR)</t>
  </si>
  <si>
    <t>FOREIGN CURRENCY (USD)</t>
  </si>
  <si>
    <t>FOREIGN CURRENCY (EURO)</t>
  </si>
  <si>
    <t>FOREIGN CURRENCY (GBP)</t>
  </si>
  <si>
    <t>MONTH-2</t>
  </si>
  <si>
    <t>MONTH-3</t>
  </si>
  <si>
    <t>MONTH-4</t>
  </si>
  <si>
    <t>MONTH-5</t>
  </si>
  <si>
    <t>MONTH-6</t>
  </si>
  <si>
    <t>MONTH-7</t>
  </si>
  <si>
    <t>MONTH-8</t>
  </si>
  <si>
    <t>MONTH-9</t>
  </si>
  <si>
    <t>MONTH-10</t>
  </si>
  <si>
    <t>MONTH-11</t>
  </si>
  <si>
    <t>MONTH-12</t>
  </si>
  <si>
    <t>MONTH-13</t>
  </si>
  <si>
    <t>MONTH-14</t>
  </si>
  <si>
    <t>MONTH-15</t>
  </si>
  <si>
    <t>MONTH-16</t>
  </si>
  <si>
    <t>MONTH-17</t>
  </si>
  <si>
    <t>MONTH-18</t>
  </si>
  <si>
    <t>MONTH-19</t>
  </si>
  <si>
    <t>MONTH-20</t>
  </si>
  <si>
    <t>MONTH-21</t>
  </si>
  <si>
    <t>MONTH-22</t>
  </si>
  <si>
    <t>MONTH-23</t>
  </si>
  <si>
    <t>MONTH-24</t>
  </si>
  <si>
    <t>MONTH-25</t>
  </si>
  <si>
    <t>MONTH-26</t>
  </si>
  <si>
    <t>MONTH-27</t>
  </si>
  <si>
    <t>MONTH-28</t>
  </si>
  <si>
    <t>MONTH-29</t>
  </si>
  <si>
    <t>MONTH-30</t>
  </si>
  <si>
    <t>TOTAL</t>
  </si>
  <si>
    <t>QUANTITY</t>
  </si>
  <si>
    <t xml:space="preserve">NIT  No.:             </t>
  </si>
  <si>
    <t>NIT No.:</t>
  </si>
  <si>
    <t>JPY</t>
  </si>
  <si>
    <t>BI01010001010000000000000515BI0100001117</t>
  </si>
  <si>
    <t>INR,USD,EUR,GBP,JPY</t>
  </si>
  <si>
    <t>Structural steel</t>
  </si>
  <si>
    <r>
      <t xml:space="preserve">Training Of Owners Personnel 
</t>
    </r>
  </si>
  <si>
    <t>SYNGAS PURIFICATION PLANT  FOR SETTING UP OF HIGH ASH COAL TO AMMONIUM NITRATE PLANT AT LAKHANPUR AREA OF MAHANADI COALFIELDS LIMITED, JHARSUGUDA DISTRICT, ODISHA</t>
  </si>
  <si>
    <t>FOREIGN CURRENCY (JPY)</t>
  </si>
  <si>
    <t>M3</t>
  </si>
  <si>
    <t>MONTH-31</t>
  </si>
  <si>
    <t>MONTH-32</t>
  </si>
  <si>
    <t>MONTH-33</t>
  </si>
  <si>
    <t>MONTH-34</t>
  </si>
  <si>
    <t>MONTH-35</t>
  </si>
  <si>
    <t>MONTH-36</t>
  </si>
  <si>
    <t xml:space="preserve">Stainless steel </t>
  </si>
  <si>
    <t xml:space="preserve">TOTAL LSTK PRICE / TOTAL CONTRACT PRICE/ CONTRACT PRICE'
(1+2+3+4)
</t>
  </si>
  <si>
    <r>
      <t xml:space="preserve">TOTAL LSTK PRICE / TOTAL CONTRACT PRICE/ CONTRACT PRICE - </t>
    </r>
    <r>
      <rPr>
        <b/>
        <sz val="11"/>
        <rFont val="Arial"/>
        <family val="2"/>
      </rPr>
      <t>INR COMPONENT</t>
    </r>
  </si>
  <si>
    <r>
      <t xml:space="preserve">TOTAL LSTK PRICE / TOTAL CONTRACT PRICE/ CONTRACT PRICE - </t>
    </r>
    <r>
      <rPr>
        <b/>
        <sz val="11"/>
        <rFont val="Arial"/>
        <family val="2"/>
      </rPr>
      <t>USD COMPONENT</t>
    </r>
  </si>
  <si>
    <r>
      <t xml:space="preserve">TOTAL LSTK PRICE / TOTAL CONTRACT PRICE/ CONTRACT PRICE - </t>
    </r>
    <r>
      <rPr>
        <b/>
        <sz val="11"/>
        <rFont val="Arial"/>
        <family val="2"/>
      </rPr>
      <t>EURO COMPONENT</t>
    </r>
  </si>
  <si>
    <r>
      <t xml:space="preserve">TOTAL LSTK PRICE / TOTAL CONTRACT PRICE/ CONTRACT PRICE - </t>
    </r>
    <r>
      <rPr>
        <b/>
        <sz val="11"/>
        <rFont val="Arial"/>
        <family val="2"/>
      </rPr>
      <t>GBP COMPONENT</t>
    </r>
  </si>
  <si>
    <r>
      <t xml:space="preserve">TOTAL LSTK PRICE / TOTAL CONTRACT PRICE/ CONTRACT PRICE - </t>
    </r>
    <r>
      <rPr>
        <b/>
        <sz val="11"/>
        <rFont val="Arial"/>
        <family val="2"/>
      </rPr>
      <t>JPY COMPONENT</t>
    </r>
  </si>
  <si>
    <t>BASIC CUSTOM DUTY</t>
  </si>
  <si>
    <t>CESS/SURCHARGE, SWS ETC. ON BASIC CUSTOM DUTY</t>
  </si>
  <si>
    <t>Total of GST  (2.1+2.2+2.3)</t>
  </si>
  <si>
    <t>TOTAL TAXES AND DUTIES (1.3 + 2.4)</t>
  </si>
  <si>
    <t>Bidder shall furnish the following Guaranteed Consumption Figures as per Section - 8, Part II, Technical</t>
  </si>
  <si>
    <t xml:space="preserve"> Nm3</t>
  </si>
  <si>
    <t>Unit Price in INR</t>
  </si>
  <si>
    <t>SUPPLY ALONG WITH SPARES (UPTO PRELIMINARY ACCEPTANCE)</t>
  </si>
  <si>
    <t>Catalysts/Adsorbents</t>
  </si>
  <si>
    <t>De-mineralised water</t>
  </si>
  <si>
    <t>KWh</t>
  </si>
  <si>
    <r>
      <t xml:space="preserve">Price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</si>
  <si>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r>
      <rPr>
        <b/>
        <sz val="11"/>
        <color indexed="8"/>
        <rFont val="Arial"/>
        <family val="2"/>
      </rPr>
      <t>SP-1</t>
    </r>
    <r>
      <rPr>
        <sz val="11"/>
        <color indexed="8"/>
        <rFont val="Arial"/>
        <family val="2"/>
      </rPr>
      <t xml:space="preserve">
</t>
    </r>
    <r>
      <rPr>
        <b/>
        <sz val="11"/>
        <color indexed="8"/>
        <rFont val="Arial"/>
        <family val="2"/>
      </rPr>
      <t>(SUMMARY OF TOTAL CONTRACT PRICE)</t>
    </r>
    <r>
      <rPr>
        <sz val="11"/>
        <color indexed="8"/>
        <rFont val="Arial"/>
        <family val="2"/>
      </rPr>
      <t xml:space="preserve">
</t>
    </r>
    <r>
      <rPr>
        <i/>
        <sz val="10"/>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</si>
  <si>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sz val="11"/>
        <color indexed="8"/>
        <rFont val="Arial"/>
        <family val="2"/>
      </rPr>
      <t>SP-1: PART II</t>
    </r>
    <r>
      <rPr>
        <sz val="11"/>
        <color indexed="8"/>
        <rFont val="Arial"/>
        <family val="2"/>
      </rPr>
      <t xml:space="preserve">
</t>
    </r>
    <r>
      <rPr>
        <b/>
        <sz val="11"/>
        <color indexed="8"/>
        <rFont val="Arial"/>
        <family val="2"/>
      </rPr>
      <t>(SUPPLY OF SERVICES)</t>
    </r>
    <r>
      <rPr>
        <sz val="11"/>
        <color indexed="8"/>
        <rFont val="Arial"/>
        <family val="2"/>
      </rPr>
      <t xml:space="preserve">
</t>
    </r>
    <r>
      <rPr>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</si>
  <si>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sz val="11"/>
        <color indexed="8"/>
        <rFont val="Arial"/>
        <family val="2"/>
      </rPr>
      <t>SP-1: PART III</t>
    </r>
    <r>
      <rPr>
        <sz val="11"/>
        <color indexed="8"/>
        <rFont val="Arial"/>
        <family val="2"/>
      </rPr>
      <t xml:space="preserve">
</t>
    </r>
    <r>
      <rPr>
        <b/>
        <sz val="11"/>
        <color indexed="8"/>
        <rFont val="Arial"/>
        <family val="2"/>
      </rPr>
      <t>(CIVIL AND STRUTURAL WORKS)</t>
    </r>
    <r>
      <rPr>
        <sz val="11"/>
        <color indexed="8"/>
        <rFont val="Arial"/>
        <family val="2"/>
      </rPr>
      <t xml:space="preserve">
</t>
    </r>
    <r>
      <rPr>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</si>
  <si>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sz val="11"/>
        <color indexed="8"/>
        <rFont val="Arial"/>
        <family val="2"/>
      </rPr>
      <t>SP-1: PART IV</t>
    </r>
    <r>
      <rPr>
        <sz val="11"/>
        <color indexed="8"/>
        <rFont val="Arial"/>
        <family val="2"/>
      </rPr>
      <t xml:space="preserve">
</t>
    </r>
    <r>
      <rPr>
        <b/>
        <sz val="11"/>
        <color indexed="8"/>
        <rFont val="Arial"/>
        <family val="2"/>
      </rPr>
      <t>(TAXES AND DUTIES)</t>
    </r>
    <r>
      <rPr>
        <sz val="11"/>
        <color indexed="8"/>
        <rFont val="Arial"/>
        <family val="2"/>
      </rPr>
      <t xml:space="preserve">
</t>
    </r>
    <r>
      <rPr>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</si>
  <si>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 xml:space="preserve">Tender Inviting Authority: </t>
  </si>
  <si>
    <t>Name of Work:</t>
  </si>
  <si>
    <t xml:space="preserve">NIT No: </t>
  </si>
  <si>
    <r>
      <rPr>
        <b/>
        <sz val="14"/>
        <rFont val="Arial"/>
        <family val="2"/>
      </rPr>
      <t>SP-2</t>
    </r>
    <r>
      <rPr>
        <b/>
        <sz val="11"/>
        <rFont val="Arial"/>
        <family val="2"/>
      </rPr>
      <t xml:space="preserve">
</t>
    </r>
    <r>
      <rPr>
        <b/>
        <sz val="14"/>
        <rFont val="Arial"/>
        <family val="2"/>
      </rPr>
      <t>(GUARANTEED CONSUMPTION FIGURES)</t>
    </r>
    <r>
      <rPr>
        <b/>
        <sz val="11"/>
        <rFont val="Arial"/>
        <family val="2"/>
      </rPr>
      <t xml:space="preserve">
</t>
    </r>
    <r>
      <rPr>
        <b/>
        <i/>
        <sz val="9"/>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</si>
  <si>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SP-3
(MONTHLY PAYMENT SCHEDULE)
</t>
    </r>
    <r>
      <rPr>
        <b/>
        <i/>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</si>
  <si>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sz val="11"/>
        <color indexed="8"/>
        <rFont val="Arial"/>
        <family val="2"/>
      </rPr>
      <t>SP-4</t>
    </r>
    <r>
      <rPr>
        <sz val="11"/>
        <color indexed="8"/>
        <rFont val="Arial"/>
        <family val="2"/>
      </rPr>
      <t xml:space="preserve">
</t>
    </r>
    <r>
      <rPr>
        <b/>
        <sz val="11"/>
        <color indexed="8"/>
        <rFont val="Arial"/>
        <family val="2"/>
      </rPr>
      <t>(QUANTITY OF STEEL FOR PRICE ADJUSTMENT)</t>
    </r>
    <r>
      <rPr>
        <sz val="11"/>
        <color indexed="8"/>
        <rFont val="Arial"/>
        <family val="2"/>
      </rPr>
      <t xml:space="preserve">
</t>
    </r>
    <r>
      <rPr>
        <i/>
        <sz val="10"/>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</si>
  <si>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u val="single"/>
        <sz val="11"/>
        <rFont val="Arial"/>
        <family val="2"/>
      </rPr>
      <t>PRICE SCHEDULE (SP0) (BoQ1)
(TOTAL CONTRACT PRICE- CURRENCY WISE)</t>
    </r>
    <r>
      <rPr>
        <b/>
        <sz val="11"/>
        <rFont val="Arial"/>
        <family val="2"/>
      </rPr>
      <t xml:space="preserve">
</t>
    </r>
    <r>
      <rPr>
        <b/>
        <i/>
        <sz val="10"/>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</si>
  <si>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sz val="11"/>
        <color indexed="8"/>
        <rFont val="Arial"/>
        <family val="2"/>
      </rPr>
      <t>SP-1: PART I</t>
    </r>
    <r>
      <rPr>
        <sz val="11"/>
        <color indexed="8"/>
        <rFont val="Arial"/>
        <family val="2"/>
      </rPr>
      <t xml:space="preserve">
</t>
    </r>
    <r>
      <rPr>
        <b/>
        <sz val="11"/>
        <color indexed="8"/>
        <rFont val="Arial"/>
        <family val="2"/>
      </rPr>
      <t>(SUPPLY OF MATERIALS)</t>
    </r>
    <r>
      <rPr>
        <sz val="11"/>
        <color indexed="8"/>
        <rFont val="Arial"/>
        <family val="2"/>
      </rPr>
      <t xml:space="preserve">
</t>
    </r>
    <r>
      <rPr>
        <i/>
        <sz val="10"/>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</si>
  <si>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MONTH-1(LOA)</t>
  </si>
  <si>
    <r>
      <t>Procurement &amp; Other Charges</t>
    </r>
    <r>
      <rPr>
        <sz val="11.5"/>
        <color indexed="8"/>
        <rFont val="Arial"/>
        <family val="2"/>
      </rPr>
      <t xml:space="preserve"> </t>
    </r>
  </si>
  <si>
    <r>
      <rPr>
        <b/>
        <sz val="11"/>
        <color indexed="8"/>
        <rFont val="Arial"/>
        <family val="2"/>
      </rPr>
      <t>SP-5</t>
    </r>
    <r>
      <rPr>
        <sz val="11"/>
        <color indexed="8"/>
        <rFont val="Arial"/>
        <family val="2"/>
      </rPr>
      <t xml:space="preserve">
</t>
    </r>
    <r>
      <rPr>
        <b/>
        <sz val="11"/>
        <color indexed="8"/>
        <rFont val="Arial"/>
        <family val="2"/>
      </rPr>
      <t>(O&amp;M SPARES, LUBRICANTS, CHEMICALS AND CONSUMABLE FOR 120 MONTHS O&amp;M SERVICE PERIOD)</t>
    </r>
    <r>
      <rPr>
        <sz val="11"/>
        <color indexed="8"/>
        <rFont val="Arial"/>
        <family val="2"/>
      </rPr>
      <t xml:space="preserve">
</t>
    </r>
    <r>
      <rPr>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</si>
  <si>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LUMPSUM COST FOR MANDATORY / INSURANCE SPARES FOR 120 MONTHS O&amp;M SERVICES PERIOD AS PER SECTION-10, PART-II, TECHNICAL</t>
  </si>
  <si>
    <t>LUMPSUM COST FOR VENDOR’S RECOMMENDED SPARES  FOR 120 MONTHS O&amp;M SERVICES PERIOD AS PER SECTION-10, PART-II, TECHNICAL</t>
  </si>
  <si>
    <t>TOTAL O&amp;M SPARE COST (1+2+3)</t>
  </si>
  <si>
    <t xml:space="preserve"> PNMM/PC288/E/002</t>
  </si>
  <si>
    <t xml:space="preserve">AMMONIA SYNTHESIS UNIT  FOR SETTING UP OF HIGH ASH COAL TO AMMONIUM NITRATE PLANT AT LAKHANPUR AREA OF MAHANADI COALFIELDS LIMITED, JHARSUGUDA DISTRICT, ODISHA </t>
  </si>
  <si>
    <t>PNMM/PC288/E/002</t>
  </si>
  <si>
    <t>AMMONIA SYNTHESIS UNIT  FOR SETTING UP OF HIGH ASH COAL TO AMMONIUM NITRATE PLANT AT LAKHANPUR AREA OF MAHANADI COALFIELDS LIMITED, JHARSUGUDA DISTRICT, ODISHA</t>
  </si>
  <si>
    <t>AMMONIA SYNTHESIS UNIT   FOR SETTING UP OF HIGH ASH COAL TO AMMONIUM NITRATE PLANT AT LAKHANPUR AREA OF MAHANADI COALFIELDS LIMITED, JHARSUGUDA DISTRICT, ODISHA</t>
  </si>
  <si>
    <t>Ammonia synthesis gas from Coal Gasification Plant</t>
  </si>
  <si>
    <t>Make-up Water for Cooling Towers</t>
  </si>
  <si>
    <t>Instrument Air</t>
  </si>
  <si>
    <t>Nitrogen</t>
  </si>
  <si>
    <t>Total Power</t>
  </si>
  <si>
    <t>(-)47.41</t>
  </si>
  <si>
    <t>Quantity
per Day</t>
  </si>
  <si>
    <t>Reactors</t>
  </si>
  <si>
    <t>Heat Exchangers</t>
  </si>
  <si>
    <t>Air Coolers</t>
  </si>
  <si>
    <t xml:space="preserve">Vessels/Tanks </t>
  </si>
  <si>
    <t>Towers/Columns</t>
  </si>
  <si>
    <t>Heaters</t>
  </si>
  <si>
    <t>Stack</t>
  </si>
  <si>
    <t>Others, if any</t>
  </si>
  <si>
    <t>MECHNICAL ITEMS</t>
  </si>
  <si>
    <t>1.1.1</t>
  </si>
  <si>
    <t>Static</t>
  </si>
  <si>
    <t>1.1.1.1</t>
  </si>
  <si>
    <t>1.1.1.2</t>
  </si>
  <si>
    <t>1.1.1.3</t>
  </si>
  <si>
    <t>1.1.1.4</t>
  </si>
  <si>
    <t>1.1.1.5</t>
  </si>
  <si>
    <t>1.1.1.6</t>
  </si>
  <si>
    <t>1.1.1.7</t>
  </si>
  <si>
    <t>1.1.1.8</t>
  </si>
  <si>
    <t>1.1.2.1</t>
  </si>
  <si>
    <t>1.1.2</t>
  </si>
  <si>
    <t>1.1.3</t>
  </si>
  <si>
    <t>1.1.4</t>
  </si>
  <si>
    <t>1.1.2.2</t>
  </si>
  <si>
    <t>1.1.2.3</t>
  </si>
  <si>
    <t>1.1.2.4</t>
  </si>
  <si>
    <t>1.1.2.5</t>
  </si>
  <si>
    <t>1.1.1.9</t>
  </si>
  <si>
    <t xml:space="preserve">Machinery </t>
  </si>
  <si>
    <t>Compressors</t>
  </si>
  <si>
    <t>Blowers/Fans</t>
  </si>
  <si>
    <t>Pumps</t>
  </si>
  <si>
    <t>Total of 1.1.1 (Item-1.1.1.1  to 1.1.1.8)</t>
  </si>
  <si>
    <t>Total of 1.1.2 (Item-1.1.2.1  to 1.1.2.4)</t>
  </si>
  <si>
    <t>Piping</t>
  </si>
  <si>
    <t>Insulation &amp; Painting Materials</t>
  </si>
  <si>
    <t>ELECTRICAL</t>
  </si>
  <si>
    <t>INSTRUMENTATION INCLUDING DCS</t>
  </si>
  <si>
    <t>OTHER MISCELLANEOUS ITEMS REQUIRED FOR THE COMPLETION OF WORK</t>
  </si>
  <si>
    <t>1.5.1</t>
  </si>
  <si>
    <t>1.5.2</t>
  </si>
  <si>
    <t>1.5.3</t>
  </si>
  <si>
    <t>1.5.4</t>
  </si>
  <si>
    <t>CATALYSTS, ADSORBENTS, CHEMICALS, LUBRICANTS &amp; CONSUMABLES (UPTO PRELIMINARY ACCEPTANCE)</t>
  </si>
  <si>
    <t>1.5.5</t>
  </si>
  <si>
    <t>Total of 1.5 (Item-1.5.1 to 1.5.4)</t>
  </si>
  <si>
    <t>Ammonia Synthesis Unit</t>
  </si>
  <si>
    <t>Others,</t>
  </si>
  <si>
    <t>Total of 1 (Item-1.1  to 1.2)</t>
  </si>
  <si>
    <t>TOTAL OF SUPPLIES  (1.1 to 1.5)</t>
  </si>
  <si>
    <t>LUMPSUM COST FOR LUBRICANTS, CHEMICALS AND CONSUMABLE ETC.  FOR 120 MONTHS O&amp;M SERVICES PERIOD AS PER PART-II, TECHNICAL</t>
  </si>
  <si>
    <t>MONTH-37</t>
  </si>
  <si>
    <t>MONTH-38</t>
  </si>
  <si>
    <t>MONTH-39</t>
  </si>
  <si>
    <t>PDIL ON BEHALF OF M/s BHARAT COAL GASIFICATION AND CHEMICALS LIMITED (A JV OF CIL AND BHEL)</t>
  </si>
  <si>
    <r>
      <t>Condensate export</t>
    </r>
    <r>
      <rPr>
        <sz val="11"/>
        <color indexed="10"/>
        <rFont val="Arial"/>
        <family val="2"/>
      </rPr>
      <t xml:space="preserve"> </t>
    </r>
  </si>
  <si>
    <r>
      <t>Net HP Superheated Steam Import at 107 kg/cm</t>
    </r>
    <r>
      <rPr>
        <vertAlign val="superscript"/>
        <sz val="11"/>
        <color indexed="8"/>
        <rFont val="Arial"/>
        <family val="2"/>
      </rPr>
      <t>2</t>
    </r>
    <r>
      <rPr>
        <sz val="11"/>
        <color indexed="8"/>
        <rFont val="Arial"/>
        <family val="2"/>
      </rPr>
      <t xml:space="preserve">g &amp; 515 </t>
    </r>
    <r>
      <rPr>
        <vertAlign val="superscript"/>
        <sz val="11"/>
        <color indexed="8"/>
        <rFont val="Arial"/>
        <family val="2"/>
      </rPr>
      <t>0</t>
    </r>
    <r>
      <rPr>
        <sz val="11"/>
        <color indexed="8"/>
        <rFont val="Arial"/>
        <family val="2"/>
      </rPr>
      <t>C, MT,</t>
    </r>
    <r>
      <rPr>
        <i/>
        <sz val="10"/>
        <color indexed="8"/>
        <rFont val="Arial"/>
        <family val="2"/>
      </rPr>
      <t xml:space="preserve"> </t>
    </r>
  </si>
  <si>
    <r>
      <t>Superheating of HP saturated steam at 120 kg/cm</t>
    </r>
    <r>
      <rPr>
        <vertAlign val="superscript"/>
        <sz val="11"/>
        <color indexed="8"/>
        <rFont val="Arial"/>
        <family val="2"/>
      </rPr>
      <t>2</t>
    </r>
    <r>
      <rPr>
        <sz val="11"/>
        <color indexed="8"/>
        <rFont val="Arial"/>
        <family val="2"/>
      </rPr>
      <t xml:space="preserve">g,323 </t>
    </r>
    <r>
      <rPr>
        <vertAlign val="superscript"/>
        <sz val="11"/>
        <color indexed="8"/>
        <rFont val="Arial"/>
        <family val="2"/>
      </rPr>
      <t>0</t>
    </r>
    <r>
      <rPr>
        <sz val="11"/>
        <color indexed="8"/>
        <rFont val="Arial"/>
        <family val="2"/>
      </rPr>
      <t xml:space="preserve">C to 515 </t>
    </r>
    <r>
      <rPr>
        <vertAlign val="superscript"/>
        <sz val="11"/>
        <color indexed="8"/>
        <rFont val="Arial"/>
        <family val="2"/>
      </rPr>
      <t>0</t>
    </r>
    <r>
      <rPr>
        <sz val="11"/>
        <color indexed="8"/>
        <rFont val="Arial"/>
        <family val="2"/>
      </rPr>
      <t>C &amp; 107 kg/cm</t>
    </r>
    <r>
      <rPr>
        <vertAlign val="superscript"/>
        <sz val="11"/>
        <color indexed="8"/>
        <rFont val="Arial"/>
        <family val="2"/>
      </rPr>
      <t>2</t>
    </r>
    <r>
      <rPr>
        <sz val="11"/>
        <color indexed="8"/>
        <rFont val="Arial"/>
        <family val="2"/>
      </rPr>
      <t xml:space="preserve">g, </t>
    </r>
  </si>
</sst>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0.000"/>
    <numFmt numFmtId="183" formatCode="0.0000%"/>
    <numFmt numFmtId="184" formatCode="0.00000"/>
    <numFmt numFmtId="185" formatCode="&quot;Yes&quot;;&quot;Yes&quot;;&quot;No&quot;"/>
    <numFmt numFmtId="186" formatCode="&quot;True&quot;;&quot;True&quot;;&quot;False&quot;"/>
    <numFmt numFmtId="187" formatCode="&quot;On&quot;;&quot;On&quot;;&quot;Off&quot;"/>
    <numFmt numFmtId="188" formatCode="[$€-2]\ #,##0.00_);[Red]\([$€-2]\ #,##0.00\)"/>
    <numFmt numFmtId="189" formatCode="_(* #,##0.0_);_(* \(#,##0.0\);_(* &quot;-&quot;??_);_(@_)"/>
    <numFmt numFmtId="190" formatCode="_(* #,##0_);_(* \(#,##0\);_(* &quot;-&quot;??_);_(@_)"/>
  </numFmts>
  <fonts count="10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i/>
      <sz val="11"/>
      <color indexed="8"/>
      <name val="Arial"/>
      <family val="2"/>
    </font>
    <font>
      <sz val="11"/>
      <color indexed="8"/>
      <name val="Arial"/>
      <family val="2"/>
    </font>
    <font>
      <b/>
      <sz val="14"/>
      <name val="Arial"/>
      <family val="2"/>
    </font>
    <font>
      <b/>
      <sz val="12"/>
      <color indexed="8"/>
      <name val="Arial"/>
      <family val="2"/>
    </font>
    <font>
      <sz val="10"/>
      <color indexed="8"/>
      <name val="Arial"/>
      <family val="2"/>
    </font>
    <font>
      <sz val="11"/>
      <color indexed="10"/>
      <name val="Arial"/>
      <family val="2"/>
    </font>
    <font>
      <b/>
      <i/>
      <sz val="10"/>
      <color indexed="10"/>
      <name val="Arial"/>
      <family val="2"/>
    </font>
    <font>
      <b/>
      <sz val="10"/>
      <color indexed="8"/>
      <name val="Arial"/>
      <family val="2"/>
    </font>
    <font>
      <i/>
      <sz val="10"/>
      <color indexed="10"/>
      <name val="Arial"/>
      <family val="2"/>
    </font>
    <font>
      <b/>
      <i/>
      <sz val="9"/>
      <color indexed="10"/>
      <name val="Arial"/>
      <family val="2"/>
    </font>
    <font>
      <b/>
      <i/>
      <sz val="11"/>
      <color indexed="10"/>
      <name val="Arial"/>
      <family val="2"/>
    </font>
    <font>
      <sz val="11.5"/>
      <color indexed="8"/>
      <name val="Arial"/>
      <family val="2"/>
    </font>
    <font>
      <vertAlign val="superscript"/>
      <sz val="11"/>
      <color indexed="8"/>
      <name val="Arial"/>
      <family val="2"/>
    </font>
    <font>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sz val="11"/>
      <color indexed="18"/>
      <name val="Arial"/>
      <family val="2"/>
    </font>
    <font>
      <b/>
      <i/>
      <sz val="11"/>
      <color indexed="8"/>
      <name val="Arial"/>
      <family val="2"/>
    </font>
    <font>
      <sz val="12"/>
      <color indexed="8"/>
      <name val="Arial"/>
      <family val="2"/>
    </font>
    <font>
      <b/>
      <sz val="11.5"/>
      <color indexed="8"/>
      <name val="Arial"/>
      <family val="2"/>
    </font>
    <font>
      <b/>
      <sz val="11"/>
      <color indexed="9"/>
      <name val="Arial"/>
      <family val="2"/>
    </font>
    <font>
      <b/>
      <sz val="9"/>
      <color indexed="8"/>
      <name val="Arial"/>
      <family val="2"/>
    </font>
    <font>
      <sz val="9"/>
      <color indexed="8"/>
      <name val="Arial"/>
      <family val="2"/>
    </font>
    <font>
      <b/>
      <u val="single"/>
      <sz val="16"/>
      <color indexed="10"/>
      <name val="Arial"/>
      <family val="2"/>
    </font>
    <font>
      <b/>
      <u val="single"/>
      <sz val="16"/>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sz val="11"/>
      <color theme="1"/>
      <name val="Arial"/>
      <family val="2"/>
    </font>
    <font>
      <b/>
      <sz val="11"/>
      <color rgb="FF000066"/>
      <name val="Arial"/>
      <family val="2"/>
    </font>
    <font>
      <sz val="11"/>
      <color rgb="FFFF0000"/>
      <name val="Arial"/>
      <family val="2"/>
    </font>
    <font>
      <b/>
      <sz val="10"/>
      <color theme="1"/>
      <name val="Arial"/>
      <family val="2"/>
    </font>
    <font>
      <sz val="10"/>
      <color theme="1"/>
      <name val="Arial"/>
      <family val="2"/>
    </font>
    <font>
      <sz val="11"/>
      <color rgb="FF000000"/>
      <name val="Arial"/>
      <family val="2"/>
    </font>
    <font>
      <sz val="11"/>
      <color theme="1"/>
      <name val="Arial"/>
      <family val="2"/>
    </font>
    <font>
      <b/>
      <i/>
      <sz val="11"/>
      <color theme="1"/>
      <name val="Arial"/>
      <family val="2"/>
    </font>
    <font>
      <sz val="10"/>
      <color rgb="FF000000"/>
      <name val="Arial"/>
      <family val="2"/>
    </font>
    <font>
      <sz val="12"/>
      <color theme="1"/>
      <name val="Arial"/>
      <family val="2"/>
    </font>
    <font>
      <b/>
      <sz val="11.5"/>
      <color theme="1"/>
      <name val="Arial"/>
      <family val="2"/>
    </font>
    <font>
      <b/>
      <sz val="11"/>
      <color theme="0"/>
      <name val="Arial"/>
      <family val="2"/>
    </font>
    <font>
      <b/>
      <sz val="9"/>
      <color theme="1"/>
      <name val="Arial"/>
      <family val="2"/>
    </font>
    <font>
      <sz val="9"/>
      <color theme="1"/>
      <name val="Arial"/>
      <family val="2"/>
    </font>
    <font>
      <b/>
      <sz val="12"/>
      <color theme="1"/>
      <name val="Arial"/>
      <family val="2"/>
    </font>
    <font>
      <b/>
      <u val="single"/>
      <sz val="16"/>
      <color rgb="FFFF0000"/>
      <name val="Arial"/>
      <family val="2"/>
    </font>
    <font>
      <b/>
      <u val="single"/>
      <sz val="16"/>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00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medium"/>
      <right style="thin"/>
      <top style="thin"/>
      <bottom style="thin"/>
    </border>
    <border>
      <left style="thin"/>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style="thin"/>
    </border>
    <border>
      <left style="thin"/>
      <right>
        <color indexed="63"/>
      </right>
      <top>
        <color indexed="63"/>
      </top>
      <bottom>
        <color indexed="63"/>
      </bottom>
    </border>
    <border>
      <left style="medium"/>
      <right style="thin"/>
      <top style="thin"/>
      <bottom/>
    </border>
    <border>
      <left style="medium"/>
      <right/>
      <top style="thin"/>
      <bottom style="thin"/>
    </border>
    <border>
      <left>
        <color indexed="63"/>
      </left>
      <right>
        <color indexed="63"/>
      </right>
      <top>
        <color indexed="63"/>
      </top>
      <bottom style="thin"/>
    </border>
    <border>
      <left style="thin"/>
      <right style="medium"/>
      <top>
        <color indexed="63"/>
      </top>
      <bottom style="thin"/>
    </border>
    <border>
      <left style="thin"/>
      <right/>
      <top>
        <color indexed="63"/>
      </top>
      <bottom style="thin"/>
    </border>
    <border>
      <left>
        <color indexed="63"/>
      </left>
      <right style="thin"/>
      <top>
        <color indexed="63"/>
      </top>
      <bottom style="thin"/>
    </border>
    <border>
      <left/>
      <right style="thin"/>
      <top style="thin"/>
      <bottom style="thin"/>
    </border>
    <border>
      <left>
        <color indexed="63"/>
      </left>
      <right style="thin"/>
      <top>
        <color indexed="63"/>
      </top>
      <bottom>
        <color indexed="63"/>
      </bottom>
    </border>
    <border>
      <left style="medium"/>
      <right style="thin"/>
      <top style="thin"/>
      <bottom style="medium"/>
    </border>
    <border>
      <left style="thin"/>
      <right>
        <color indexed="63"/>
      </right>
      <top style="thin"/>
      <bottom style="medium"/>
    </border>
    <border>
      <left style="thin"/>
      <right style="medium"/>
      <top style="thin"/>
      <bottom style="medium"/>
    </border>
    <border>
      <left/>
      <right style="medium"/>
      <top style="thin"/>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medium"/>
      <bottom style="thin"/>
    </border>
    <border>
      <left>
        <color indexed="63"/>
      </left>
      <right style="medium"/>
      <top style="medium"/>
      <bottom style="thin"/>
    </border>
    <border>
      <left/>
      <right style="medium"/>
      <top style="thin"/>
      <bottom style="medium"/>
    </border>
    <border>
      <left style="medium"/>
      <right>
        <color indexed="63"/>
      </right>
      <top style="medium"/>
      <bottom>
        <color indexed="63"/>
      </bottom>
    </border>
    <border>
      <left style="medium"/>
      <right style="thin"/>
      <top>
        <color indexed="63"/>
      </top>
      <bottom style="thin"/>
    </border>
    <border>
      <left>
        <color indexed="63"/>
      </left>
      <right style="thin"/>
      <top style="medium"/>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67" fillId="0" borderId="0" applyNumberFormat="0" applyFill="0" applyBorder="0" applyAlignment="0" applyProtection="0"/>
    <xf numFmtId="0" fontId="8"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7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22">
    <xf numFmtId="0" fontId="0" fillId="0" borderId="0" xfId="0" applyFont="1" applyAlignment="1">
      <alignment/>
    </xf>
    <xf numFmtId="0" fontId="3" fillId="0" borderId="0" xfId="57" applyNumberFormat="1" applyFont="1" applyFill="1" applyBorder="1" applyAlignment="1">
      <alignment vertical="center"/>
      <protection/>
    </xf>
    <xf numFmtId="0" fontId="79" fillId="0" borderId="0" xfId="57" applyNumberFormat="1" applyFont="1" applyFill="1" applyBorder="1" applyAlignment="1" applyProtection="1">
      <alignment vertical="center"/>
      <protection locked="0"/>
    </xf>
    <xf numFmtId="0" fontId="79" fillId="0" borderId="0" xfId="57" applyNumberFormat="1" applyFont="1" applyFill="1" applyBorder="1" applyAlignment="1">
      <alignment vertical="center"/>
      <protection/>
    </xf>
    <xf numFmtId="0" fontId="8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8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7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7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79" fillId="0" borderId="0" xfId="57" applyNumberFormat="1" applyFont="1" applyFill="1">
      <alignment/>
      <protection/>
    </xf>
    <xf numFmtId="0" fontId="2" fillId="0" borderId="12" xfId="57" applyNumberFormat="1" applyFont="1" applyFill="1" applyBorder="1" applyAlignment="1">
      <alignment horizontal="center" vertical="top" wrapText="1"/>
      <protection/>
    </xf>
    <xf numFmtId="0" fontId="3" fillId="0" borderId="12" xfId="58" applyNumberFormat="1" applyFont="1" applyFill="1" applyBorder="1" applyAlignment="1">
      <alignment horizontal="center" vertical="top"/>
      <protection/>
    </xf>
    <xf numFmtId="0" fontId="2" fillId="0" borderId="12" xfId="58" applyNumberFormat="1" applyFont="1" applyFill="1" applyBorder="1" applyAlignment="1">
      <alignment vertical="top" wrapText="1"/>
      <protection/>
    </xf>
    <xf numFmtId="0" fontId="82" fillId="0" borderId="12" xfId="58" applyNumberFormat="1" applyFont="1" applyFill="1" applyBorder="1" applyAlignment="1">
      <alignment horizontal="left" wrapText="1" readingOrder="1"/>
      <protection/>
    </xf>
    <xf numFmtId="0" fontId="3" fillId="0" borderId="12" xfId="58" applyNumberFormat="1" applyFont="1" applyFill="1" applyBorder="1" applyAlignment="1">
      <alignment vertical="top"/>
      <protection/>
    </xf>
    <xf numFmtId="0" fontId="3" fillId="0" borderId="12" xfId="57" applyNumberFormat="1" applyFont="1" applyFill="1" applyBorder="1" applyAlignment="1">
      <alignment horizontal="left" vertical="top"/>
      <protection/>
    </xf>
    <xf numFmtId="0" fontId="2" fillId="0" borderId="12" xfId="57" applyNumberFormat="1" applyFont="1" applyFill="1" applyBorder="1" applyAlignment="1" applyProtection="1">
      <alignment horizontal="right" vertical="top"/>
      <protection/>
    </xf>
    <xf numFmtId="0" fontId="3" fillId="0" borderId="12" xfId="57" applyNumberFormat="1" applyFont="1" applyFill="1" applyBorder="1" applyAlignment="1">
      <alignment vertical="top"/>
      <protection/>
    </xf>
    <xf numFmtId="0" fontId="2" fillId="0" borderId="12" xfId="57" applyNumberFormat="1" applyFont="1" applyFill="1" applyBorder="1" applyAlignment="1" applyProtection="1">
      <alignment horizontal="left" vertical="top"/>
      <protection locked="0"/>
    </xf>
    <xf numFmtId="0" fontId="3" fillId="0" borderId="12" xfId="57" applyNumberFormat="1" applyFont="1" applyFill="1" applyBorder="1" applyAlignment="1" applyProtection="1">
      <alignment vertical="top"/>
      <protection/>
    </xf>
    <xf numFmtId="0" fontId="2" fillId="0" borderId="13" xfId="57" applyNumberFormat="1" applyFont="1" applyFill="1" applyBorder="1" applyAlignment="1" applyProtection="1">
      <alignment horizontal="right" vertical="top"/>
      <protection locked="0"/>
    </xf>
    <xf numFmtId="0" fontId="2" fillId="0" borderId="14" xfId="57" applyNumberFormat="1" applyFont="1" applyFill="1" applyBorder="1" applyAlignment="1" applyProtection="1">
      <alignment horizontal="center" vertical="top" wrapText="1"/>
      <protection/>
    </xf>
    <xf numFmtId="0" fontId="2" fillId="0" borderId="14" xfId="57" applyNumberFormat="1" applyFont="1" applyFill="1" applyBorder="1" applyAlignment="1">
      <alignment horizontal="center" vertical="top" wrapText="1"/>
      <protection/>
    </xf>
    <xf numFmtId="0" fontId="2" fillId="0" borderId="15" xfId="58" applyNumberFormat="1" applyFont="1" applyFill="1" applyBorder="1" applyAlignment="1">
      <alignment horizontal="right" vertical="top"/>
      <protection/>
    </xf>
    <xf numFmtId="180" fontId="2" fillId="0" borderId="15" xfId="58" applyNumberFormat="1" applyFont="1" applyFill="1" applyBorder="1" applyAlignment="1">
      <alignment horizontal="right" vertical="top"/>
      <protection/>
    </xf>
    <xf numFmtId="0" fontId="3" fillId="0" borderId="12"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79" fillId="0" borderId="0" xfId="57" applyNumberFormat="1" applyFont="1" applyFill="1" applyAlignment="1">
      <alignment vertical="top"/>
      <protection/>
    </xf>
    <xf numFmtId="180" fontId="3" fillId="0" borderId="12" xfId="58" applyNumberFormat="1" applyFont="1" applyFill="1" applyBorder="1" applyAlignment="1">
      <alignment vertical="top"/>
      <protection/>
    </xf>
    <xf numFmtId="0" fontId="2" fillId="0" borderId="12" xfId="57" applyNumberFormat="1" applyFont="1" applyFill="1" applyBorder="1" applyAlignment="1" applyProtection="1">
      <alignment horizontal="right" vertical="top"/>
      <protection locked="0"/>
    </xf>
    <xf numFmtId="180" fontId="2" fillId="0" borderId="12" xfId="57" applyNumberFormat="1" applyFont="1" applyFill="1" applyBorder="1" applyAlignment="1" applyProtection="1">
      <alignment horizontal="right" vertical="top"/>
      <protection locked="0"/>
    </xf>
    <xf numFmtId="180" fontId="2" fillId="0" borderId="11" xfId="57" applyNumberFormat="1" applyFont="1" applyFill="1" applyBorder="1" applyAlignment="1" applyProtection="1">
      <alignment horizontal="center" vertical="top" wrapText="1"/>
      <protection/>
    </xf>
    <xf numFmtId="180" fontId="2" fillId="0" borderId="11" xfId="57" applyNumberFormat="1" applyFont="1" applyFill="1" applyBorder="1" applyAlignment="1">
      <alignment horizontal="center" vertical="top" wrapText="1"/>
      <protection/>
    </xf>
    <xf numFmtId="180" fontId="2" fillId="0" borderId="12" xfId="57" applyNumberFormat="1" applyFont="1" applyFill="1" applyBorder="1" applyAlignment="1">
      <alignment horizontal="center" vertical="top" wrapText="1"/>
      <protection/>
    </xf>
    <xf numFmtId="0" fontId="2" fillId="0" borderId="12"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6"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80" fontId="3" fillId="0" borderId="0" xfId="57" applyNumberFormat="1" applyFont="1" applyFill="1" applyAlignment="1">
      <alignment vertical="top"/>
      <protection/>
    </xf>
    <xf numFmtId="180" fontId="6" fillId="0" borderId="12" xfId="58" applyNumberFormat="1" applyFont="1" applyFill="1" applyBorder="1" applyAlignment="1">
      <alignment vertical="top"/>
      <protection/>
    </xf>
    <xf numFmtId="0" fontId="2" fillId="0" borderId="18" xfId="58" applyNumberFormat="1" applyFont="1" applyFill="1" applyBorder="1" applyAlignment="1">
      <alignment horizontal="left" vertical="top"/>
      <protection/>
    </xf>
    <xf numFmtId="0" fontId="83" fillId="0" borderId="16"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84" fillId="33" borderId="11" xfId="58" applyNumberFormat="1" applyFont="1" applyFill="1" applyBorder="1" applyAlignment="1" applyProtection="1">
      <alignment vertical="center" wrapText="1"/>
      <protection locked="0"/>
    </xf>
    <xf numFmtId="0" fontId="8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5"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7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85" fillId="0" borderId="0" xfId="57" applyNumberFormat="1" applyFont="1" applyFill="1">
      <alignment/>
      <protection/>
    </xf>
    <xf numFmtId="180" fontId="86" fillId="0" borderId="19" xfId="58" applyNumberFormat="1" applyFont="1" applyFill="1" applyBorder="1" applyAlignment="1">
      <alignment horizontal="right" vertical="top"/>
      <protection/>
    </xf>
    <xf numFmtId="180" fontId="6" fillId="0" borderId="20" xfId="58" applyNumberFormat="1" applyFont="1" applyFill="1" applyBorder="1" applyAlignment="1">
      <alignment horizontal="right" vertical="top"/>
      <protection/>
    </xf>
    <xf numFmtId="10" fontId="87" fillId="33" borderId="11" xfId="65" applyNumberFormat="1" applyFont="1" applyFill="1" applyBorder="1" applyAlignment="1">
      <alignment horizontal="center" vertical="center"/>
    </xf>
    <xf numFmtId="0" fontId="80" fillId="0" borderId="0" xfId="60" applyNumberFormat="1" applyFont="1" applyFill="1" applyBorder="1" applyAlignment="1" applyProtection="1">
      <alignment horizontal="center" vertical="center"/>
      <protection/>
    </xf>
    <xf numFmtId="0" fontId="3" fillId="0" borderId="0" xfId="57" applyNumberFormat="1" applyFont="1" applyFill="1" applyBorder="1" applyAlignment="1">
      <alignment vertical="center" wrapText="1"/>
      <protection/>
    </xf>
    <xf numFmtId="0" fontId="0" fillId="0" borderId="0" xfId="57" applyNumberFormat="1" applyFill="1" applyAlignment="1">
      <alignment wrapText="1"/>
      <protection/>
    </xf>
    <xf numFmtId="0" fontId="88" fillId="0" borderId="21" xfId="0" applyFont="1" applyBorder="1" applyAlignment="1">
      <alignment horizontal="center" vertical="top" wrapText="1"/>
    </xf>
    <xf numFmtId="0" fontId="88" fillId="0" borderId="12" xfId="0" applyFont="1" applyBorder="1" applyAlignment="1">
      <alignment horizontal="center" wrapText="1"/>
    </xf>
    <xf numFmtId="0" fontId="88" fillId="0" borderId="12" xfId="0" applyFont="1" applyBorder="1" applyAlignment="1">
      <alignment horizontal="center" vertical="top" wrapText="1"/>
    </xf>
    <xf numFmtId="0" fontId="88" fillId="0" borderId="15" xfId="0" applyFont="1" applyBorder="1" applyAlignment="1">
      <alignment horizontal="center" vertical="top" wrapText="1"/>
    </xf>
    <xf numFmtId="0" fontId="88" fillId="0" borderId="22" xfId="0" applyFont="1" applyBorder="1" applyAlignment="1">
      <alignment horizontal="center" vertical="center" wrapText="1"/>
    </xf>
    <xf numFmtId="0" fontId="88" fillId="0" borderId="11" xfId="0" applyFont="1" applyBorder="1" applyAlignment="1">
      <alignment horizontal="center" vertical="top" wrapText="1"/>
    </xf>
    <xf numFmtId="0" fontId="88" fillId="0" borderId="11" xfId="0" applyFont="1" applyBorder="1" applyAlignment="1">
      <alignment horizontal="center" wrapText="1"/>
    </xf>
    <xf numFmtId="0" fontId="88" fillId="0" borderId="21" xfId="0" applyFont="1" applyBorder="1" applyAlignment="1">
      <alignment horizontal="center" vertical="center" wrapText="1"/>
    </xf>
    <xf numFmtId="0" fontId="88" fillId="0" borderId="12" xfId="0" applyFont="1" applyBorder="1" applyAlignment="1">
      <alignment horizontal="center" vertical="center" wrapText="1"/>
    </xf>
    <xf numFmtId="0" fontId="88" fillId="0" borderId="15" xfId="0" applyFont="1" applyBorder="1" applyAlignment="1">
      <alignment vertical="center" wrapText="1"/>
    </xf>
    <xf numFmtId="0" fontId="3" fillId="0" borderId="23" xfId="57" applyNumberFormat="1" applyFont="1" applyFill="1" applyBorder="1" applyAlignment="1">
      <alignment vertical="center"/>
      <protection/>
    </xf>
    <xf numFmtId="0" fontId="79" fillId="0" borderId="23" xfId="57" applyNumberFormat="1" applyFont="1" applyFill="1" applyBorder="1" applyAlignment="1" applyProtection="1">
      <alignment vertical="center"/>
      <protection locked="0"/>
    </xf>
    <xf numFmtId="0" fontId="79" fillId="0" borderId="23" xfId="57" applyNumberFormat="1" applyFont="1" applyFill="1" applyBorder="1" applyAlignment="1">
      <alignment vertical="center"/>
      <protection/>
    </xf>
    <xf numFmtId="0" fontId="3" fillId="0" borderId="24" xfId="57" applyNumberFormat="1" applyFont="1" applyFill="1" applyBorder="1" applyAlignment="1">
      <alignment vertical="center"/>
      <protection/>
    </xf>
    <xf numFmtId="0" fontId="3" fillId="0" borderId="25" xfId="57" applyNumberFormat="1" applyFont="1" applyFill="1" applyBorder="1" applyAlignment="1">
      <alignment vertical="center"/>
      <protection/>
    </xf>
    <xf numFmtId="0" fontId="3" fillId="0" borderId="26" xfId="57" applyNumberFormat="1" applyFont="1" applyFill="1" applyBorder="1" applyAlignment="1">
      <alignment vertical="center"/>
      <protection/>
    </xf>
    <xf numFmtId="0" fontId="5" fillId="0" borderId="27" xfId="57" applyNumberFormat="1" applyFont="1" applyFill="1" applyBorder="1" applyAlignment="1">
      <alignment vertical="center" wrapText="1"/>
      <protection/>
    </xf>
    <xf numFmtId="0" fontId="5" fillId="0" borderId="21" xfId="57" applyNumberFormat="1" applyFont="1" applyFill="1" applyBorder="1" applyAlignment="1">
      <alignment vertical="center" wrapText="1"/>
      <protection/>
    </xf>
    <xf numFmtId="0" fontId="5" fillId="0" borderId="0" xfId="57" applyNumberFormat="1" applyFont="1" applyFill="1" applyBorder="1" applyAlignment="1">
      <alignment vertical="center" wrapText="1"/>
      <protection/>
    </xf>
    <xf numFmtId="0" fontId="4" fillId="0" borderId="28" xfId="57" applyNumberFormat="1" applyFont="1" applyFill="1" applyBorder="1" applyAlignment="1">
      <alignment horizontal="left"/>
      <protection/>
    </xf>
    <xf numFmtId="0" fontId="3" fillId="0" borderId="28" xfId="57" applyNumberFormat="1" applyFont="1" applyFill="1" applyBorder="1" applyAlignment="1" applyProtection="1">
      <alignment vertical="center"/>
      <protection locked="0"/>
    </xf>
    <xf numFmtId="0" fontId="3" fillId="0" borderId="28" xfId="57" applyNumberFormat="1" applyFont="1" applyFill="1" applyBorder="1" applyAlignment="1">
      <alignment vertical="center"/>
      <protection/>
    </xf>
    <xf numFmtId="0" fontId="2" fillId="0" borderId="29" xfId="57" applyNumberFormat="1" applyFont="1" applyFill="1" applyBorder="1" applyAlignment="1">
      <alignment horizontal="center" vertical="top" wrapText="1"/>
      <protection/>
    </xf>
    <xf numFmtId="0" fontId="2" fillId="0" borderId="16" xfId="57" applyNumberFormat="1" applyFont="1" applyFill="1" applyBorder="1" applyAlignment="1">
      <alignment horizontal="center" vertical="top" wrapText="1"/>
      <protection/>
    </xf>
    <xf numFmtId="0" fontId="3" fillId="0" borderId="28" xfId="57" applyNumberFormat="1" applyFont="1" applyFill="1" applyBorder="1">
      <alignment/>
      <protection/>
    </xf>
    <xf numFmtId="0" fontId="89" fillId="0" borderId="11" xfId="59" applyNumberFormat="1" applyFont="1" applyFill="1" applyBorder="1" applyAlignment="1">
      <alignment horizontal="center" vertical="top" wrapText="1"/>
      <protection/>
    </xf>
    <xf numFmtId="0" fontId="89" fillId="0" borderId="11" xfId="59" applyNumberFormat="1" applyFont="1" applyFill="1" applyBorder="1" applyAlignment="1">
      <alignment vertical="top" wrapText="1"/>
      <protection/>
    </xf>
    <xf numFmtId="0" fontId="89" fillId="0" borderId="16" xfId="59" applyNumberFormat="1" applyFont="1" applyFill="1" applyBorder="1" applyAlignment="1">
      <alignment vertical="top" wrapText="1"/>
      <protection/>
    </xf>
    <xf numFmtId="0" fontId="2" fillId="0" borderId="21" xfId="57" applyNumberFormat="1" applyFont="1" applyFill="1" applyBorder="1" applyAlignment="1">
      <alignment horizontal="center" vertical="top" wrapText="1"/>
      <protection/>
    </xf>
    <xf numFmtId="0" fontId="3" fillId="0" borderId="30" xfId="59" applyNumberFormat="1" applyFont="1" applyFill="1" applyBorder="1" applyAlignment="1">
      <alignment horizontal="center" vertical="top"/>
      <protection/>
    </xf>
    <xf numFmtId="0" fontId="2" fillId="0" borderId="10" xfId="59" applyNumberFormat="1" applyFont="1" applyFill="1" applyBorder="1" applyAlignment="1">
      <alignment vertical="top" wrapText="1"/>
      <protection/>
    </xf>
    <xf numFmtId="0" fontId="3" fillId="0" borderId="18" xfId="59" applyNumberFormat="1" applyFont="1" applyFill="1" applyBorder="1" applyAlignment="1">
      <alignment vertical="top"/>
      <protection/>
    </xf>
    <xf numFmtId="0" fontId="3" fillId="0" borderId="18" xfId="57" applyNumberFormat="1" applyFont="1" applyFill="1" applyBorder="1" applyAlignment="1">
      <alignment horizontal="left" vertical="top"/>
      <protection/>
    </xf>
    <xf numFmtId="0" fontId="2" fillId="0" borderId="18" xfId="57" applyNumberFormat="1" applyFont="1" applyFill="1" applyBorder="1" applyAlignment="1" applyProtection="1">
      <alignment horizontal="right" vertical="top"/>
      <protection/>
    </xf>
    <xf numFmtId="0" fontId="3" fillId="0" borderId="18" xfId="57" applyNumberFormat="1" applyFont="1" applyFill="1" applyBorder="1" applyAlignment="1">
      <alignment vertical="top"/>
      <protection/>
    </xf>
    <xf numFmtId="0" fontId="2" fillId="0" borderId="18" xfId="57" applyNumberFormat="1" applyFont="1" applyFill="1" applyBorder="1" applyAlignment="1" applyProtection="1">
      <alignment horizontal="left" vertical="top"/>
      <protection locked="0"/>
    </xf>
    <xf numFmtId="0" fontId="2" fillId="0" borderId="18" xfId="57" applyNumberFormat="1" applyFont="1" applyFill="1" applyBorder="1" applyAlignment="1" applyProtection="1">
      <alignment horizontal="right" vertical="top"/>
      <protection locked="0"/>
    </xf>
    <xf numFmtId="0" fontId="2" fillId="0" borderId="18" xfId="57" applyNumberFormat="1" applyFont="1" applyFill="1" applyBorder="1" applyAlignment="1" applyProtection="1">
      <alignment horizontal="center" vertical="top" wrapText="1"/>
      <protection/>
    </xf>
    <xf numFmtId="0" fontId="2" fillId="0" borderId="18" xfId="57" applyNumberFormat="1" applyFont="1" applyFill="1" applyBorder="1" applyAlignment="1">
      <alignment horizontal="center" vertical="top" wrapText="1"/>
      <protection/>
    </xf>
    <xf numFmtId="0" fontId="2" fillId="0" borderId="18" xfId="59" applyNumberFormat="1" applyFont="1" applyFill="1" applyBorder="1" applyAlignment="1">
      <alignment horizontal="right" vertical="top"/>
      <protection/>
    </xf>
    <xf numFmtId="180" fontId="2" fillId="0" borderId="18" xfId="59" applyNumberFormat="1" applyFont="1" applyFill="1" applyBorder="1" applyAlignment="1">
      <alignment horizontal="right" vertical="top"/>
      <protection/>
    </xf>
    <xf numFmtId="0" fontId="3" fillId="0" borderId="18" xfId="59" applyNumberFormat="1" applyFont="1" applyFill="1" applyBorder="1" applyAlignment="1">
      <alignment vertical="top" wrapText="1"/>
      <protection/>
    </xf>
    <xf numFmtId="0" fontId="3" fillId="0" borderId="31" xfId="57" applyNumberFormat="1" applyFont="1" applyFill="1" applyBorder="1" applyAlignment="1">
      <alignment horizontal="left" vertical="top"/>
      <protection/>
    </xf>
    <xf numFmtId="0" fontId="3" fillId="0" borderId="31" xfId="59" applyNumberFormat="1" applyFont="1" applyFill="1" applyBorder="1" applyAlignment="1">
      <alignment vertical="top"/>
      <protection/>
    </xf>
    <xf numFmtId="0" fontId="2" fillId="0" borderId="31" xfId="57" applyNumberFormat="1" applyFont="1" applyFill="1" applyBorder="1" applyAlignment="1" applyProtection="1">
      <alignment horizontal="right" vertical="top"/>
      <protection/>
    </xf>
    <xf numFmtId="0" fontId="3" fillId="0" borderId="31" xfId="57" applyNumberFormat="1" applyFont="1" applyFill="1" applyBorder="1" applyAlignment="1">
      <alignment vertical="top"/>
      <protection/>
    </xf>
    <xf numFmtId="0" fontId="2" fillId="0" borderId="31" xfId="57" applyNumberFormat="1" applyFont="1" applyFill="1" applyBorder="1" applyAlignment="1" applyProtection="1">
      <alignment horizontal="left" vertical="top"/>
      <protection locked="0"/>
    </xf>
    <xf numFmtId="0" fontId="2" fillId="0" borderId="31" xfId="57" applyNumberFormat="1" applyFont="1" applyFill="1" applyBorder="1" applyAlignment="1" applyProtection="1">
      <alignment horizontal="right" vertical="top"/>
      <protection locked="0"/>
    </xf>
    <xf numFmtId="0" fontId="2" fillId="0" borderId="31" xfId="57" applyNumberFormat="1" applyFont="1" applyFill="1" applyBorder="1" applyAlignment="1" applyProtection="1">
      <alignment horizontal="center" vertical="top" wrapText="1"/>
      <protection/>
    </xf>
    <xf numFmtId="0" fontId="2" fillId="0" borderId="31" xfId="57" applyNumberFormat="1" applyFont="1" applyFill="1" applyBorder="1" applyAlignment="1">
      <alignment horizontal="center" vertical="top" wrapText="1"/>
      <protection/>
    </xf>
    <xf numFmtId="2" fontId="2" fillId="0" borderId="31" xfId="57" applyNumberFormat="1" applyFont="1" applyFill="1" applyBorder="1" applyAlignment="1">
      <alignment horizontal="center" vertical="top" wrapText="1"/>
      <protection/>
    </xf>
    <xf numFmtId="0" fontId="2" fillId="0" borderId="31" xfId="59" applyNumberFormat="1" applyFont="1" applyFill="1" applyBorder="1" applyAlignment="1">
      <alignment horizontal="right" vertical="top"/>
      <protection/>
    </xf>
    <xf numFmtId="180" fontId="2" fillId="0" borderId="31" xfId="59" applyNumberFormat="1" applyFont="1" applyFill="1" applyBorder="1" applyAlignment="1">
      <alignment horizontal="right" vertical="top"/>
      <protection/>
    </xf>
    <xf numFmtId="0" fontId="3" fillId="0" borderId="31" xfId="59" applyNumberFormat="1" applyFont="1" applyFill="1" applyBorder="1" applyAlignment="1">
      <alignment vertical="top" wrapText="1"/>
      <protection/>
    </xf>
    <xf numFmtId="0" fontId="3" fillId="0" borderId="12" xfId="59" applyNumberFormat="1" applyFont="1" applyFill="1" applyBorder="1" applyAlignment="1">
      <alignment vertical="top" wrapText="1"/>
      <protection/>
    </xf>
    <xf numFmtId="2" fontId="3" fillId="0" borderId="12" xfId="59" applyNumberFormat="1" applyFont="1" applyFill="1" applyBorder="1" applyAlignment="1">
      <alignment vertical="top"/>
      <protection/>
    </xf>
    <xf numFmtId="0" fontId="3" fillId="0" borderId="12" xfId="59" applyNumberFormat="1" applyFont="1" applyFill="1" applyBorder="1" applyAlignment="1">
      <alignment vertical="top"/>
      <protection/>
    </xf>
    <xf numFmtId="2" fontId="2" fillId="0" borderId="13" xfId="57" applyNumberFormat="1" applyFont="1" applyFill="1" applyBorder="1" applyAlignment="1" applyProtection="1">
      <alignment horizontal="center" vertical="top"/>
      <protection locked="0"/>
    </xf>
    <xf numFmtId="2" fontId="2" fillId="0" borderId="14" xfId="57" applyNumberFormat="1" applyFont="1" applyFill="1" applyBorder="1" applyAlignment="1" applyProtection="1">
      <alignment horizontal="center" vertical="top" wrapText="1"/>
      <protection/>
    </xf>
    <xf numFmtId="2" fontId="2" fillId="0" borderId="14" xfId="57" applyNumberFormat="1" applyFont="1" applyFill="1" applyBorder="1" applyAlignment="1">
      <alignment horizontal="center" vertical="top" wrapText="1"/>
      <protection/>
    </xf>
    <xf numFmtId="2" fontId="2" fillId="0" borderId="13" xfId="57" applyNumberFormat="1" applyFont="1" applyFill="1" applyBorder="1" applyAlignment="1">
      <alignment horizontal="center" vertical="top" wrapText="1"/>
      <protection/>
    </xf>
    <xf numFmtId="2" fontId="2" fillId="0" borderId="32" xfId="59" applyNumberFormat="1" applyFont="1" applyFill="1" applyBorder="1" applyAlignment="1">
      <alignment horizontal="center" vertical="top"/>
      <protection/>
    </xf>
    <xf numFmtId="0" fontId="3" fillId="0" borderId="33" xfId="59" applyNumberFormat="1" applyFont="1" applyFill="1" applyBorder="1" applyAlignment="1">
      <alignment vertical="top" wrapText="1"/>
      <protection/>
    </xf>
    <xf numFmtId="2" fontId="2" fillId="0" borderId="12" xfId="57" applyNumberFormat="1" applyFont="1" applyFill="1" applyBorder="1" applyAlignment="1" applyProtection="1">
      <alignment horizontal="center" vertical="top"/>
      <protection locked="0"/>
    </xf>
    <xf numFmtId="2" fontId="2" fillId="0" borderId="11" xfId="57" applyNumberFormat="1" applyFont="1" applyFill="1" applyBorder="1" applyAlignment="1" applyProtection="1">
      <alignment horizontal="center" vertical="top" wrapText="1"/>
      <protection/>
    </xf>
    <xf numFmtId="2" fontId="2" fillId="0" borderId="11" xfId="57" applyNumberFormat="1" applyFont="1" applyFill="1" applyBorder="1" applyAlignment="1">
      <alignment horizontal="center" vertical="top" wrapText="1"/>
      <protection/>
    </xf>
    <xf numFmtId="2" fontId="2" fillId="0" borderId="12" xfId="57" applyNumberFormat="1" applyFont="1" applyFill="1" applyBorder="1" applyAlignment="1">
      <alignment horizontal="center" vertical="top" wrapText="1"/>
      <protection/>
    </xf>
    <xf numFmtId="2" fontId="2" fillId="0" borderId="15" xfId="59" applyNumberFormat="1" applyFont="1" applyFill="1" applyBorder="1" applyAlignment="1">
      <alignment horizontal="center" vertical="top"/>
      <protection/>
    </xf>
    <xf numFmtId="0" fontId="3" fillId="0" borderId="10" xfId="59" applyNumberFormat="1" applyFont="1" applyFill="1" applyBorder="1" applyAlignment="1">
      <alignment vertical="top" wrapText="1"/>
      <protection/>
    </xf>
    <xf numFmtId="0" fontId="3" fillId="0" borderId="13" xfId="59" applyNumberFormat="1" applyFont="1" applyFill="1" applyBorder="1" applyAlignment="1">
      <alignment horizontal="center" vertical="top"/>
      <protection/>
    </xf>
    <xf numFmtId="0" fontId="2" fillId="0" borderId="13" xfId="59" applyNumberFormat="1" applyFont="1" applyFill="1" applyBorder="1" applyAlignment="1">
      <alignment vertical="top" wrapText="1"/>
      <protection/>
    </xf>
    <xf numFmtId="0" fontId="3" fillId="0" borderId="34" xfId="57" applyNumberFormat="1" applyFont="1" applyFill="1" applyBorder="1" applyAlignment="1" applyProtection="1">
      <alignment vertical="top"/>
      <protection/>
    </xf>
    <xf numFmtId="0" fontId="2" fillId="0" borderId="34" xfId="57" applyNumberFormat="1" applyFont="1" applyFill="1" applyBorder="1" applyAlignment="1" applyProtection="1">
      <alignment horizontal="right" vertical="top"/>
      <protection locked="0"/>
    </xf>
    <xf numFmtId="0" fontId="2" fillId="0" borderId="13" xfId="57" applyNumberFormat="1" applyFont="1" applyFill="1" applyBorder="1" applyAlignment="1">
      <alignment horizontal="center" vertical="top" wrapText="1"/>
      <protection/>
    </xf>
    <xf numFmtId="0" fontId="2" fillId="0" borderId="32" xfId="59" applyNumberFormat="1" applyFont="1" applyFill="1" applyBorder="1" applyAlignment="1">
      <alignment horizontal="right" vertical="top"/>
      <protection/>
    </xf>
    <xf numFmtId="180" fontId="2" fillId="0" borderId="32" xfId="59" applyNumberFormat="1" applyFont="1" applyFill="1" applyBorder="1" applyAlignment="1">
      <alignment horizontal="right" vertical="top"/>
      <protection/>
    </xf>
    <xf numFmtId="0" fontId="3" fillId="0" borderId="13" xfId="59" applyNumberFormat="1" applyFont="1" applyFill="1" applyBorder="1" applyAlignment="1">
      <alignment vertical="top" wrapText="1"/>
      <protection/>
    </xf>
    <xf numFmtId="0" fontId="3" fillId="0" borderId="12" xfId="59" applyNumberFormat="1" applyFont="1" applyFill="1" applyBorder="1" applyAlignment="1">
      <alignment horizontal="center" vertical="top"/>
      <protection/>
    </xf>
    <xf numFmtId="0" fontId="2" fillId="0" borderId="12" xfId="59" applyNumberFormat="1" applyFont="1" applyFill="1" applyBorder="1" applyAlignment="1">
      <alignment vertical="top" wrapText="1"/>
      <protection/>
    </xf>
    <xf numFmtId="0" fontId="3" fillId="0" borderId="10" xfId="59" applyNumberFormat="1" applyFont="1" applyFill="1" applyBorder="1" applyAlignment="1">
      <alignment vertical="top"/>
      <protection/>
    </xf>
    <xf numFmtId="0" fontId="3" fillId="0" borderId="35" xfId="57" applyNumberFormat="1" applyFont="1" applyFill="1" applyBorder="1" applyAlignment="1" applyProtection="1">
      <alignment vertical="top"/>
      <protection/>
    </xf>
    <xf numFmtId="0" fontId="2" fillId="0" borderId="36" xfId="57" applyNumberFormat="1" applyFont="1" applyFill="1" applyBorder="1" applyAlignment="1" applyProtection="1">
      <alignment horizontal="right" vertical="top"/>
      <protection locked="0"/>
    </xf>
    <xf numFmtId="0" fontId="2" fillId="0" borderId="14" xfId="57" applyNumberFormat="1" applyFont="1" applyFill="1" applyBorder="1" applyAlignment="1" applyProtection="1">
      <alignment horizontal="right" vertical="top"/>
      <protection locked="0"/>
    </xf>
    <xf numFmtId="0" fontId="2" fillId="0" borderId="19" xfId="59" applyNumberFormat="1" applyFont="1" applyFill="1" applyBorder="1" applyAlignment="1">
      <alignment horizontal="right" vertical="top"/>
      <protection/>
    </xf>
    <xf numFmtId="180" fontId="2" fillId="0" borderId="19"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2" xfId="59" applyNumberFormat="1" applyFont="1" applyFill="1" applyBorder="1" applyAlignment="1">
      <alignment horizontal="left" vertical="top"/>
      <protection/>
    </xf>
    <xf numFmtId="0" fontId="2" fillId="0" borderId="10" xfId="59" applyNumberFormat="1" applyFont="1" applyFill="1" applyBorder="1" applyAlignment="1">
      <alignment horizontal="left" vertical="top"/>
      <protection/>
    </xf>
    <xf numFmtId="0" fontId="6" fillId="0" borderId="31" xfId="59" applyNumberFormat="1" applyFont="1" applyFill="1" applyBorder="1" applyAlignment="1">
      <alignment vertical="top"/>
      <protection/>
    </xf>
    <xf numFmtId="180" fontId="3" fillId="0" borderId="34" xfId="57" applyNumberFormat="1" applyFont="1" applyFill="1" applyBorder="1" applyAlignment="1">
      <alignment vertical="top"/>
      <protection/>
    </xf>
    <xf numFmtId="2" fontId="6" fillId="0" borderId="12" xfId="59" applyNumberFormat="1" applyFont="1" applyFill="1" applyBorder="1" applyAlignment="1">
      <alignment vertical="top"/>
      <protection/>
    </xf>
    <xf numFmtId="2" fontId="6" fillId="0" borderId="12" xfId="59" applyNumberFormat="1" applyFont="1" applyFill="1" applyBorder="1" applyAlignment="1">
      <alignment horizontal="center" vertical="top"/>
      <protection/>
    </xf>
    <xf numFmtId="0" fontId="90" fillId="0" borderId="12" xfId="59" applyNumberFormat="1" applyFont="1" applyFill="1" applyBorder="1" applyAlignment="1">
      <alignment vertical="top" wrapText="1"/>
      <protection/>
    </xf>
    <xf numFmtId="0" fontId="2" fillId="0" borderId="18" xfId="59" applyNumberFormat="1" applyFont="1" applyFill="1" applyBorder="1" applyAlignment="1">
      <alignment horizontal="left" vertical="top"/>
      <protection/>
    </xf>
    <xf numFmtId="0" fontId="14" fillId="0" borderId="11" xfId="59" applyNumberFormat="1" applyFont="1" applyFill="1" applyBorder="1" applyAlignment="1" applyProtection="1">
      <alignment vertical="center" wrapText="1"/>
      <protection locked="0"/>
    </xf>
    <xf numFmtId="0" fontId="84" fillId="33" borderId="11" xfId="59" applyNumberFormat="1" applyFont="1" applyFill="1" applyBorder="1" applyAlignment="1" applyProtection="1">
      <alignment vertical="center" wrapText="1"/>
      <protection locked="0"/>
    </xf>
    <xf numFmtId="10" fontId="87" fillId="33" borderId="11" xfId="66" applyNumberFormat="1" applyFont="1" applyFill="1" applyBorder="1" applyAlignment="1">
      <alignment horizontal="center" vertical="center"/>
    </xf>
    <xf numFmtId="0" fontId="83" fillId="0" borderId="11" xfId="59" applyNumberFormat="1" applyFont="1" applyFill="1" applyBorder="1" applyAlignment="1">
      <alignment vertical="top"/>
      <protection/>
    </xf>
    <xf numFmtId="0" fontId="13" fillId="0" borderId="11" xfId="59" applyNumberFormat="1" applyFont="1" applyFill="1" applyBorder="1" applyAlignment="1" applyProtection="1">
      <alignment vertical="center" wrapText="1"/>
      <protection locked="0"/>
    </xf>
    <xf numFmtId="0" fontId="13" fillId="0" borderId="11" xfId="66" applyNumberFormat="1" applyFont="1" applyFill="1" applyBorder="1" applyAlignment="1" applyProtection="1">
      <alignment vertical="center" wrapText="1"/>
      <protection locked="0"/>
    </xf>
    <xf numFmtId="0" fontId="14" fillId="0" borderId="11" xfId="59" applyNumberFormat="1" applyFont="1" applyFill="1" applyBorder="1" applyAlignment="1" applyProtection="1">
      <alignment vertical="center" wrapText="1"/>
      <protection/>
    </xf>
    <xf numFmtId="180" fontId="86" fillId="0" borderId="19" xfId="59" applyNumberFormat="1" applyFont="1" applyFill="1" applyBorder="1" applyAlignment="1">
      <alignment horizontal="right" vertical="top"/>
      <protection/>
    </xf>
    <xf numFmtId="180" fontId="6" fillId="0" borderId="20" xfId="59" applyNumberFormat="1" applyFont="1" applyFill="1" applyBorder="1" applyAlignment="1">
      <alignment horizontal="right" vertical="top"/>
      <protection/>
    </xf>
    <xf numFmtId="0" fontId="81" fillId="0" borderId="0" xfId="57" applyNumberFormat="1" applyFont="1" applyFill="1" applyBorder="1" applyAlignment="1" applyProtection="1">
      <alignment wrapText="1"/>
      <protection locked="0"/>
    </xf>
    <xf numFmtId="0" fontId="2" fillId="0" borderId="21" xfId="61" applyNumberFormat="1" applyFont="1" applyFill="1" applyBorder="1" applyAlignment="1" applyProtection="1">
      <alignment horizontal="left" vertical="top" wrapText="1"/>
      <protection/>
    </xf>
    <xf numFmtId="0" fontId="2" fillId="0" borderId="0" xfId="61" applyNumberFormat="1" applyFont="1" applyFill="1" applyBorder="1" applyAlignment="1" applyProtection="1">
      <alignment vertical="top"/>
      <protection locked="0"/>
    </xf>
    <xf numFmtId="0" fontId="91" fillId="0" borderId="15" xfId="0" applyFont="1" applyBorder="1" applyAlignment="1" applyProtection="1">
      <alignment horizontal="center" vertical="top" wrapText="1"/>
      <protection locked="0"/>
    </xf>
    <xf numFmtId="0" fontId="91" fillId="0" borderId="15" xfId="0" applyFont="1" applyBorder="1" applyAlignment="1">
      <alignment horizontal="center" vertical="top" wrapText="1"/>
    </xf>
    <xf numFmtId="0" fontId="92" fillId="0" borderId="21" xfId="0" applyFont="1" applyBorder="1" applyAlignment="1">
      <alignment horizontal="center" vertical="center" wrapText="1"/>
    </xf>
    <xf numFmtId="0" fontId="92" fillId="0" borderId="12" xfId="0" applyFont="1" applyBorder="1" applyAlignment="1" applyProtection="1">
      <alignment vertical="top" wrapText="1"/>
      <protection/>
    </xf>
    <xf numFmtId="0" fontId="2" fillId="0" borderId="33" xfId="58" applyNumberFormat="1" applyFont="1" applyFill="1" applyBorder="1" applyAlignment="1">
      <alignment horizontal="left" vertical="top"/>
      <protection/>
    </xf>
    <xf numFmtId="2" fontId="2" fillId="0" borderId="34" xfId="57" applyNumberFormat="1" applyFont="1" applyFill="1" applyBorder="1" applyAlignment="1" applyProtection="1">
      <alignment horizontal="center" vertical="top"/>
      <protection locked="0"/>
    </xf>
    <xf numFmtId="2" fontId="2" fillId="0" borderId="35" xfId="57" applyNumberFormat="1" applyFont="1" applyFill="1" applyBorder="1" applyAlignment="1" applyProtection="1">
      <alignment horizontal="center" vertical="top"/>
      <protection locked="0"/>
    </xf>
    <xf numFmtId="0" fontId="2" fillId="0" borderId="28" xfId="59" applyNumberFormat="1" applyFont="1" applyFill="1" applyBorder="1" applyAlignment="1">
      <alignment vertical="top" wrapText="1"/>
      <protection/>
    </xf>
    <xf numFmtId="0" fontId="93" fillId="0" borderId="12" xfId="0" applyFont="1" applyFill="1" applyBorder="1" applyAlignment="1">
      <alignment horizontal="center" vertical="center" wrapText="1"/>
    </xf>
    <xf numFmtId="0" fontId="2" fillId="0" borderId="29" xfId="57" applyNumberFormat="1" applyFont="1" applyFill="1" applyBorder="1" applyAlignment="1">
      <alignment vertical="center" wrapText="1"/>
      <protection/>
    </xf>
    <xf numFmtId="0" fontId="2" fillId="0" borderId="11" xfId="57" applyNumberFormat="1" applyFont="1" applyFill="1" applyBorder="1" applyAlignment="1">
      <alignment vertical="center" wrapText="1"/>
      <protection/>
    </xf>
    <xf numFmtId="0" fontId="2" fillId="0" borderId="11" xfId="57" applyNumberFormat="1" applyFont="1" applyFill="1" applyBorder="1" applyAlignment="1">
      <alignment horizontal="center" vertical="center" wrapText="1"/>
      <protection/>
    </xf>
    <xf numFmtId="0" fontId="91" fillId="0" borderId="12" xfId="0" applyFont="1" applyBorder="1" applyAlignment="1">
      <alignment vertical="top" wrapText="1"/>
    </xf>
    <xf numFmtId="0" fontId="94" fillId="0" borderId="12" xfId="0" applyFont="1" applyBorder="1" applyAlignment="1">
      <alignment horizontal="center" vertical="center" wrapText="1"/>
    </xf>
    <xf numFmtId="0" fontId="94" fillId="0" borderId="12" xfId="0" applyFont="1" applyBorder="1" applyAlignment="1">
      <alignment vertical="center" wrapText="1"/>
    </xf>
    <xf numFmtId="0" fontId="94" fillId="0" borderId="35" xfId="0" applyFont="1" applyBorder="1" applyAlignment="1">
      <alignment horizontal="center" vertical="center" wrapText="1"/>
    </xf>
    <xf numFmtId="0" fontId="94" fillId="6" borderId="12" xfId="0" applyFont="1" applyFill="1" applyBorder="1" applyAlignment="1" applyProtection="1">
      <alignment horizontal="center" vertical="center" wrapText="1"/>
      <protection locked="0"/>
    </xf>
    <xf numFmtId="0" fontId="2" fillId="0" borderId="16" xfId="58" applyNumberFormat="1" applyFont="1" applyFill="1" applyBorder="1" applyAlignment="1">
      <alignment horizontal="center" vertical="center" wrapText="1"/>
      <protection/>
    </xf>
    <xf numFmtId="0" fontId="89" fillId="0" borderId="11" xfId="58" applyNumberFormat="1" applyFont="1" applyFill="1" applyBorder="1" applyAlignment="1">
      <alignment horizontal="center" vertical="center" wrapText="1"/>
      <protection/>
    </xf>
    <xf numFmtId="0" fontId="89" fillId="0" borderId="11" xfId="58" applyNumberFormat="1" applyFont="1" applyFill="1" applyBorder="1" applyAlignment="1">
      <alignment vertical="center" wrapText="1"/>
      <protection/>
    </xf>
    <xf numFmtId="0" fontId="94" fillId="0" borderId="0" xfId="0" applyFont="1" applyAlignment="1">
      <alignment/>
    </xf>
    <xf numFmtId="0" fontId="88" fillId="0" borderId="22" xfId="0" applyFont="1" applyBorder="1" applyAlignment="1">
      <alignment horizontal="center" vertical="center"/>
    </xf>
    <xf numFmtId="0" fontId="94" fillId="0" borderId="0" xfId="0" applyFont="1" applyAlignment="1">
      <alignment wrapText="1"/>
    </xf>
    <xf numFmtId="0" fontId="94" fillId="0" borderId="21" xfId="0" applyFont="1" applyBorder="1" applyAlignment="1">
      <alignment/>
    </xf>
    <xf numFmtId="0" fontId="88" fillId="0" borderId="12" xfId="0" applyFont="1" applyBorder="1" applyAlignment="1">
      <alignment horizontal="center" vertical="center" wrapText="1"/>
    </xf>
    <xf numFmtId="0" fontId="95" fillId="0" borderId="26" xfId="59" applyNumberFormat="1" applyFont="1" applyFill="1" applyBorder="1" applyAlignment="1" applyProtection="1">
      <alignment horizontal="center" vertical="center"/>
      <protection/>
    </xf>
    <xf numFmtId="0" fontId="95" fillId="0" borderId="0" xfId="59" applyNumberFormat="1" applyFont="1" applyFill="1" applyBorder="1" applyAlignment="1" applyProtection="1">
      <alignment horizontal="center" vertical="center"/>
      <protection/>
    </xf>
    <xf numFmtId="0" fontId="95" fillId="0" borderId="0" xfId="61" applyNumberFormat="1" applyFont="1" applyFill="1" applyBorder="1" applyAlignment="1" applyProtection="1">
      <alignment horizontal="center" vertical="center"/>
      <protection/>
    </xf>
    <xf numFmtId="0" fontId="96" fillId="0" borderId="18" xfId="59" applyNumberFormat="1" applyFont="1" applyFill="1" applyBorder="1" applyAlignment="1">
      <alignment horizontal="left" wrapText="1" readingOrder="1"/>
      <protection/>
    </xf>
    <xf numFmtId="0" fontId="96" fillId="0" borderId="31" xfId="59" applyNumberFormat="1" applyFont="1" applyFill="1" applyBorder="1" applyAlignment="1">
      <alignment horizontal="left" wrapText="1" readingOrder="1"/>
      <protection/>
    </xf>
    <xf numFmtId="0" fontId="96" fillId="0" borderId="13" xfId="59" applyNumberFormat="1" applyFont="1" applyFill="1" applyBorder="1" applyAlignment="1">
      <alignment horizontal="left" wrapText="1" readingOrder="1"/>
      <protection/>
    </xf>
    <xf numFmtId="0" fontId="96" fillId="0" borderId="11" xfId="59" applyNumberFormat="1" applyFont="1" applyFill="1" applyBorder="1" applyAlignment="1">
      <alignment horizontal="left" wrapText="1" readingOrder="1"/>
      <protection/>
    </xf>
    <xf numFmtId="0" fontId="94" fillId="0" borderId="0" xfId="57" applyNumberFormat="1" applyFont="1" applyFill="1">
      <alignment/>
      <protection/>
    </xf>
    <xf numFmtId="0" fontId="11" fillId="0" borderId="0" xfId="59" applyNumberFormat="1" applyFont="1" applyFill="1">
      <alignment/>
      <protection/>
    </xf>
    <xf numFmtId="0" fontId="94" fillId="0" borderId="0" xfId="0" applyFont="1" applyBorder="1" applyAlignment="1">
      <alignment/>
    </xf>
    <xf numFmtId="0" fontId="94" fillId="0" borderId="12" xfId="0" applyFont="1" applyBorder="1" applyAlignment="1">
      <alignment/>
    </xf>
    <xf numFmtId="0" fontId="94" fillId="0" borderId="10" xfId="0" applyFont="1" applyBorder="1" applyAlignment="1">
      <alignment/>
    </xf>
    <xf numFmtId="0" fontId="94" fillId="0" borderId="15" xfId="0" applyFont="1" applyBorder="1" applyAlignment="1">
      <alignment/>
    </xf>
    <xf numFmtId="0" fontId="97" fillId="0" borderId="21" xfId="0" applyFont="1" applyBorder="1" applyAlignment="1">
      <alignment vertical="top" wrapText="1"/>
    </xf>
    <xf numFmtId="0" fontId="94" fillId="0" borderId="37" xfId="0" applyFont="1" applyBorder="1" applyAlignment="1">
      <alignment/>
    </xf>
    <xf numFmtId="0" fontId="94" fillId="0" borderId="22" xfId="0" applyFont="1" applyBorder="1" applyAlignment="1">
      <alignment/>
    </xf>
    <xf numFmtId="0" fontId="94" fillId="0" borderId="38" xfId="0" applyFont="1" applyBorder="1" applyAlignment="1">
      <alignment/>
    </xf>
    <xf numFmtId="0" fontId="94" fillId="0" borderId="39" xfId="0" applyFont="1" applyBorder="1" applyAlignment="1">
      <alignment/>
    </xf>
    <xf numFmtId="0" fontId="94" fillId="0" borderId="28" xfId="0" applyFont="1" applyBorder="1" applyAlignment="1">
      <alignment/>
    </xf>
    <xf numFmtId="0" fontId="22" fillId="0" borderId="12" xfId="57" applyNumberFormat="1" applyFont="1" applyFill="1" applyBorder="1" applyAlignment="1">
      <alignment horizontal="left" vertical="center" wrapText="1"/>
      <protection/>
    </xf>
    <xf numFmtId="0" fontId="5" fillId="0" borderId="12" xfId="57" applyNumberFormat="1" applyFont="1" applyFill="1" applyBorder="1" applyAlignment="1">
      <alignment horizontal="left" vertical="center" wrapText="1"/>
      <protection/>
    </xf>
    <xf numFmtId="0" fontId="3" fillId="0" borderId="12" xfId="58" applyNumberFormat="1" applyFont="1" applyFill="1" applyBorder="1" applyAlignment="1">
      <alignment horizontal="left" vertical="center" wrapText="1"/>
      <protection/>
    </xf>
    <xf numFmtId="0" fontId="3" fillId="0" borderId="11" xfId="58" applyNumberFormat="1" applyFont="1" applyFill="1" applyBorder="1" applyAlignment="1">
      <alignment horizontal="left" vertical="center" wrapText="1"/>
      <protection/>
    </xf>
    <xf numFmtId="0" fontId="3" fillId="0" borderId="12" xfId="58" applyNumberFormat="1" applyFont="1" applyFill="1" applyBorder="1" applyAlignment="1">
      <alignment horizontal="center" vertical="center"/>
      <protection/>
    </xf>
    <xf numFmtId="0" fontId="2" fillId="0" borderId="12" xfId="57" applyNumberFormat="1" applyFont="1" applyFill="1" applyBorder="1" applyAlignment="1" applyProtection="1">
      <alignment horizontal="center" vertical="center"/>
      <protection/>
    </xf>
    <xf numFmtId="0" fontId="3" fillId="0" borderId="12" xfId="57" applyNumberFormat="1" applyFont="1" applyFill="1" applyBorder="1" applyAlignment="1">
      <alignment horizontal="center" vertical="center"/>
      <protection/>
    </xf>
    <xf numFmtId="0" fontId="3" fillId="0" borderId="12" xfId="58" applyNumberFormat="1" applyFont="1" applyFill="1" applyBorder="1" applyAlignment="1">
      <alignment vertical="center" wrapText="1"/>
      <protection/>
    </xf>
    <xf numFmtId="1" fontId="3" fillId="0" borderId="12" xfId="58" applyNumberFormat="1" applyFont="1" applyFill="1" applyBorder="1" applyAlignment="1">
      <alignment horizontal="center" vertical="center"/>
      <protection/>
    </xf>
    <xf numFmtId="179" fontId="2" fillId="33" borderId="12" xfId="42" applyNumberFormat="1" applyFont="1" applyFill="1" applyBorder="1" applyAlignment="1" applyProtection="1">
      <alignment horizontal="center" vertical="center"/>
      <protection locked="0"/>
    </xf>
    <xf numFmtId="0" fontId="16" fillId="0" borderId="27" xfId="57" applyNumberFormat="1" applyFont="1" applyFill="1" applyBorder="1" applyAlignment="1">
      <alignment horizontal="left" vertical="center" wrapText="1"/>
      <protection/>
    </xf>
    <xf numFmtId="0" fontId="16" fillId="0" borderId="23" xfId="57" applyNumberFormat="1" applyFont="1" applyFill="1" applyBorder="1" applyAlignment="1">
      <alignment horizontal="left" vertical="center" wrapText="1"/>
      <protection/>
    </xf>
    <xf numFmtId="0" fontId="16" fillId="0" borderId="24" xfId="57" applyNumberFormat="1" applyFont="1" applyFill="1" applyBorder="1" applyAlignment="1">
      <alignment horizontal="left" vertical="center" wrapText="1"/>
      <protection/>
    </xf>
    <xf numFmtId="0" fontId="16" fillId="0" borderId="21" xfId="57" applyNumberFormat="1" applyFont="1" applyFill="1" applyBorder="1" applyAlignment="1">
      <alignment horizontal="left" vertical="center" wrapText="1"/>
      <protection/>
    </xf>
    <xf numFmtId="0" fontId="16" fillId="0" borderId="0" xfId="57" applyNumberFormat="1" applyFont="1" applyFill="1" applyBorder="1" applyAlignment="1">
      <alignment horizontal="left" vertical="center" wrapText="1"/>
      <protection/>
    </xf>
    <xf numFmtId="0" fontId="16" fillId="0" borderId="25" xfId="57" applyNumberFormat="1" applyFont="1" applyFill="1" applyBorder="1" applyAlignment="1">
      <alignment horizontal="left" vertical="center" wrapText="1"/>
      <protection/>
    </xf>
    <xf numFmtId="0" fontId="16" fillId="0" borderId="31" xfId="57" applyNumberFormat="1" applyFont="1" applyFill="1" applyBorder="1" applyAlignment="1">
      <alignment horizontal="left" vertical="center" wrapText="1"/>
      <protection/>
    </xf>
    <xf numFmtId="0" fontId="3" fillId="0" borderId="18" xfId="57" applyNumberFormat="1" applyFont="1" applyFill="1" applyBorder="1" applyAlignment="1" applyProtection="1">
      <alignment horizontal="left" vertical="center" wrapText="1"/>
      <protection locked="0"/>
    </xf>
    <xf numFmtId="0" fontId="3" fillId="0" borderId="30" xfId="59" applyNumberFormat="1" applyFont="1" applyFill="1" applyBorder="1" applyAlignment="1" applyProtection="1">
      <alignment horizontal="left" vertical="center" wrapText="1"/>
      <protection/>
    </xf>
    <xf numFmtId="0" fontId="94" fillId="0" borderId="0" xfId="0" applyFont="1" applyAlignment="1">
      <alignment vertical="center"/>
    </xf>
    <xf numFmtId="0" fontId="94" fillId="0" borderId="10" xfId="0" applyFont="1" applyBorder="1" applyAlignment="1">
      <alignment horizontal="center" vertical="center" wrapText="1"/>
    </xf>
    <xf numFmtId="0" fontId="94" fillId="0" borderId="13" xfId="0" applyFont="1" applyBorder="1" applyAlignment="1">
      <alignment vertical="center" wrapText="1"/>
    </xf>
    <xf numFmtId="0" fontId="88" fillId="0" borderId="12" xfId="0" applyFont="1" applyBorder="1" applyAlignment="1">
      <alignment vertical="center" wrapText="1"/>
    </xf>
    <xf numFmtId="0" fontId="88" fillId="0" borderId="35" xfId="0" applyFont="1" applyBorder="1" applyAlignment="1">
      <alignment horizontal="center" vertical="center" wrapText="1"/>
    </xf>
    <xf numFmtId="0" fontId="98" fillId="0" borderId="12" xfId="0" applyFont="1" applyBorder="1" applyAlignment="1">
      <alignment vertical="center" wrapText="1"/>
    </xf>
    <xf numFmtId="0" fontId="94" fillId="0" borderId="21" xfId="0" applyFont="1" applyBorder="1" applyAlignment="1">
      <alignment horizontal="center" vertical="center" wrapText="1"/>
    </xf>
    <xf numFmtId="0" fontId="88" fillId="6" borderId="12" xfId="0" applyFont="1" applyFill="1" applyBorder="1" applyAlignment="1" applyProtection="1">
      <alignment horizontal="center" vertical="center" wrapText="1"/>
      <protection locked="0"/>
    </xf>
    <xf numFmtId="0" fontId="94" fillId="0" borderId="29" xfId="0" applyFont="1" applyBorder="1" applyAlignment="1">
      <alignment horizontal="center" vertical="center" wrapText="1"/>
    </xf>
    <xf numFmtId="0" fontId="94" fillId="0" borderId="11" xfId="0" applyFont="1" applyBorder="1" applyAlignment="1">
      <alignment vertical="center" wrapText="1"/>
    </xf>
    <xf numFmtId="0" fontId="99" fillId="0" borderId="12" xfId="0" applyFont="1" applyFill="1" applyBorder="1" applyAlignment="1" applyProtection="1">
      <alignment horizontal="center" vertical="center" wrapText="1"/>
      <protection/>
    </xf>
    <xf numFmtId="0" fontId="94" fillId="0" borderId="37" xfId="0" applyFont="1" applyBorder="1" applyAlignment="1">
      <alignment horizontal="center" vertical="center" wrapText="1"/>
    </xf>
    <xf numFmtId="0" fontId="88" fillId="0" borderId="12" xfId="0" applyFont="1" applyBorder="1" applyAlignment="1">
      <alignment horizontal="center" vertical="center" wrapText="1"/>
    </xf>
    <xf numFmtId="0" fontId="88" fillId="0" borderId="15" xfId="0" applyFont="1" applyBorder="1" applyAlignment="1">
      <alignment horizontal="center" vertical="center" wrapText="1"/>
    </xf>
    <xf numFmtId="0" fontId="88" fillId="0" borderId="11" xfId="0" applyFont="1" applyBorder="1" applyAlignment="1">
      <alignment horizontal="center" vertical="center" wrapText="1"/>
    </xf>
    <xf numFmtId="10" fontId="88" fillId="0" borderId="12" xfId="0" applyNumberFormat="1" applyFont="1" applyFill="1" applyBorder="1" applyAlignment="1">
      <alignment horizontal="center" vertical="center" wrapText="1"/>
    </xf>
    <xf numFmtId="0" fontId="88" fillId="0" borderId="12" xfId="0" applyFont="1" applyFill="1" applyBorder="1" applyAlignment="1">
      <alignment horizontal="center" vertical="center" wrapText="1"/>
    </xf>
    <xf numFmtId="0" fontId="88" fillId="0" borderId="15" xfId="0" applyFont="1" applyFill="1" applyBorder="1" applyAlignment="1">
      <alignment horizontal="center" vertical="center" wrapText="1"/>
    </xf>
    <xf numFmtId="10" fontId="88" fillId="6" borderId="12" xfId="0" applyNumberFormat="1" applyFont="1" applyFill="1" applyBorder="1" applyAlignment="1" applyProtection="1">
      <alignment horizontal="center" vertical="center" wrapText="1"/>
      <protection locked="0"/>
    </xf>
    <xf numFmtId="0" fontId="94" fillId="0" borderId="15" xfId="0" applyFont="1" applyFill="1" applyBorder="1" applyAlignment="1">
      <alignment horizontal="center" vertical="center" wrapText="1"/>
    </xf>
    <xf numFmtId="9" fontId="88" fillId="6" borderId="12" xfId="0" applyNumberFormat="1" applyFont="1" applyFill="1" applyBorder="1" applyAlignment="1" applyProtection="1">
      <alignment horizontal="center" vertical="center" wrapText="1"/>
      <protection locked="0"/>
    </xf>
    <xf numFmtId="9" fontId="88" fillId="0" borderId="12" xfId="0" applyNumberFormat="1" applyFont="1" applyFill="1" applyBorder="1" applyAlignment="1">
      <alignment horizontal="center" vertical="center" wrapText="1"/>
    </xf>
    <xf numFmtId="0" fontId="94" fillId="0" borderId="21" xfId="0" applyFont="1" applyBorder="1" applyAlignment="1">
      <alignment vertical="center"/>
    </xf>
    <xf numFmtId="0" fontId="94" fillId="0" borderId="21" xfId="0" applyFont="1" applyBorder="1" applyAlignment="1">
      <alignment horizontal="center" vertical="center"/>
    </xf>
    <xf numFmtId="0" fontId="94" fillId="0" borderId="37" xfId="0" applyFont="1" applyBorder="1" applyAlignment="1">
      <alignment horizontal="center" vertical="center"/>
    </xf>
    <xf numFmtId="0" fontId="94" fillId="0" borderId="16" xfId="0" applyFont="1" applyBorder="1" applyAlignment="1">
      <alignment vertical="center" wrapText="1"/>
    </xf>
    <xf numFmtId="0" fontId="94" fillId="0" borderId="12" xfId="0" applyFont="1" applyBorder="1" applyAlignment="1">
      <alignment horizontal="justify" vertical="center" wrapText="1"/>
    </xf>
    <xf numFmtId="0" fontId="94" fillId="0" borderId="14" xfId="0" applyFont="1" applyBorder="1" applyAlignment="1">
      <alignment vertical="center" wrapText="1"/>
    </xf>
    <xf numFmtId="0" fontId="3" fillId="0" borderId="0" xfId="57" applyNumberFormat="1" applyFont="1" applyFill="1" applyBorder="1" applyAlignment="1">
      <alignment vertical="top"/>
      <protection/>
    </xf>
    <xf numFmtId="0" fontId="2" fillId="0" borderId="0" xfId="57" applyNumberFormat="1" applyFont="1" applyFill="1" applyBorder="1" applyAlignment="1">
      <alignment horizontal="center" vertical="top" wrapText="1"/>
      <protection/>
    </xf>
    <xf numFmtId="0" fontId="3" fillId="0" borderId="0" xfId="57" applyNumberFormat="1" applyFont="1" applyFill="1" applyBorder="1">
      <alignment/>
      <protection/>
    </xf>
    <xf numFmtId="0" fontId="2" fillId="0" borderId="16" xfId="57" applyNumberFormat="1" applyFont="1" applyFill="1" applyBorder="1" applyAlignment="1">
      <alignment vertical="center" wrapText="1"/>
      <protection/>
    </xf>
    <xf numFmtId="0" fontId="2" fillId="0" borderId="20" xfId="57" applyNumberFormat="1" applyFont="1" applyFill="1" applyBorder="1" applyAlignment="1">
      <alignment horizontal="center" vertical="top" wrapText="1"/>
      <protection/>
    </xf>
    <xf numFmtId="0" fontId="2" fillId="0" borderId="12" xfId="57" applyNumberFormat="1" applyFont="1" applyFill="1" applyBorder="1" applyAlignment="1">
      <alignment vertical="center" wrapText="1"/>
      <protection/>
    </xf>
    <xf numFmtId="0" fontId="2" fillId="0" borderId="12" xfId="57" applyNumberFormat="1" applyFont="1" applyFill="1" applyBorder="1" applyAlignment="1">
      <alignment horizontal="center" vertical="center" wrapText="1"/>
      <protection/>
    </xf>
    <xf numFmtId="0" fontId="3" fillId="0" borderId="13" xfId="59"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3" fillId="0" borderId="30" xfId="59" applyNumberFormat="1" applyFont="1" applyFill="1" applyBorder="1" applyAlignment="1">
      <alignment horizontal="center" vertical="center"/>
      <protection/>
    </xf>
    <xf numFmtId="0" fontId="88" fillId="0" borderId="12" xfId="0" applyFont="1" applyBorder="1" applyAlignment="1">
      <alignment horizontal="center" vertical="center" wrapText="1"/>
    </xf>
    <xf numFmtId="0" fontId="94" fillId="34" borderId="12" xfId="0" applyFont="1" applyFill="1" applyBorder="1" applyAlignment="1" applyProtection="1">
      <alignment horizontal="center" vertical="center" wrapText="1"/>
      <protection locked="0"/>
    </xf>
    <xf numFmtId="0" fontId="88" fillId="34" borderId="12" xfId="0" applyFont="1" applyFill="1" applyBorder="1" applyAlignment="1">
      <alignment horizontal="center" vertical="center" wrapText="1"/>
    </xf>
    <xf numFmtId="0" fontId="100" fillId="0" borderId="11" xfId="0" applyFont="1" applyBorder="1" applyAlignment="1">
      <alignment horizontal="center" vertical="center" wrapText="1"/>
    </xf>
    <xf numFmtId="0" fontId="101" fillId="0" borderId="12" xfId="0" applyFont="1" applyBorder="1" applyAlignment="1">
      <alignment vertical="center" wrapText="1"/>
    </xf>
    <xf numFmtId="0" fontId="102" fillId="0" borderId="12" xfId="0" applyFont="1" applyBorder="1" applyAlignment="1">
      <alignment horizontal="center" vertical="center"/>
    </xf>
    <xf numFmtId="0" fontId="3" fillId="0" borderId="12" xfId="59" applyNumberFormat="1" applyFont="1" applyFill="1" applyBorder="1" applyAlignment="1">
      <alignment horizontal="left" vertical="center" wrapText="1"/>
      <protection/>
    </xf>
    <xf numFmtId="0" fontId="94" fillId="0" borderId="12" xfId="0" applyFont="1" applyFill="1" applyBorder="1" applyAlignment="1">
      <alignment horizontal="center" vertical="center" wrapText="1"/>
    </xf>
    <xf numFmtId="0" fontId="88" fillId="0" borderId="12" xfId="0" applyFont="1" applyBorder="1" applyAlignment="1">
      <alignment horizontal="center" vertical="center" wrapText="1"/>
    </xf>
    <xf numFmtId="0" fontId="88" fillId="0" borderId="16" xfId="0" applyFont="1" applyBorder="1" applyAlignment="1">
      <alignment horizontal="left" vertical="center" wrapText="1"/>
    </xf>
    <xf numFmtId="0" fontId="88" fillId="0" borderId="18" xfId="0" applyFont="1" applyBorder="1" applyAlignment="1">
      <alignment horizontal="left" vertical="center" wrapText="1"/>
    </xf>
    <xf numFmtId="0" fontId="88" fillId="0" borderId="35" xfId="0" applyFont="1" applyBorder="1" applyAlignment="1">
      <alignment horizontal="left" vertical="center" wrapText="1"/>
    </xf>
    <xf numFmtId="0" fontId="3" fillId="0" borderId="13" xfId="0" applyFont="1" applyBorder="1" applyAlignment="1">
      <alignment vertical="center" wrapText="1"/>
    </xf>
    <xf numFmtId="0" fontId="2" fillId="0" borderId="13" xfId="0" applyFont="1" applyBorder="1" applyAlignment="1">
      <alignment vertical="center" wrapText="1"/>
    </xf>
    <xf numFmtId="0" fontId="3" fillId="0" borderId="12" xfId="0" applyFont="1" applyBorder="1" applyAlignment="1">
      <alignment vertical="center" wrapText="1"/>
    </xf>
    <xf numFmtId="181" fontId="88" fillId="0" borderId="12" xfId="0" applyNumberFormat="1" applyFont="1" applyBorder="1" applyAlignment="1">
      <alignment horizontal="center" vertical="center" wrapText="1"/>
    </xf>
    <xf numFmtId="0" fontId="88" fillId="6" borderId="12" xfId="0" applyNumberFormat="1" applyFont="1" applyFill="1" applyBorder="1" applyAlignment="1" applyProtection="1">
      <alignment horizontal="center" vertical="center" wrapText="1"/>
      <protection locked="0"/>
    </xf>
    <xf numFmtId="1" fontId="88" fillId="6" borderId="12" xfId="0" applyNumberFormat="1" applyFont="1" applyFill="1" applyBorder="1" applyAlignment="1" applyProtection="1">
      <alignment horizontal="center" vertical="center" wrapText="1"/>
      <protection locked="0"/>
    </xf>
    <xf numFmtId="1" fontId="94" fillId="6" borderId="12" xfId="0" applyNumberFormat="1" applyFont="1" applyFill="1" applyBorder="1" applyAlignment="1" applyProtection="1">
      <alignment horizontal="center" vertical="center" wrapText="1"/>
      <protection locked="0"/>
    </xf>
    <xf numFmtId="10" fontId="102" fillId="0" borderId="15" xfId="0" applyNumberFormat="1" applyFont="1" applyBorder="1" applyAlignment="1">
      <alignment vertical="top" wrapText="1"/>
    </xf>
    <xf numFmtId="10" fontId="88" fillId="6" borderId="15" xfId="0" applyNumberFormat="1" applyFont="1" applyFill="1" applyBorder="1" applyAlignment="1" applyProtection="1">
      <alignment vertical="top" wrapText="1"/>
      <protection locked="0"/>
    </xf>
    <xf numFmtId="0" fontId="5" fillId="0" borderId="10" xfId="57" applyNumberFormat="1" applyFont="1" applyFill="1" applyBorder="1" applyAlignment="1">
      <alignment horizontal="left" vertical="center" wrapText="1"/>
      <protection/>
    </xf>
    <xf numFmtId="0" fontId="5" fillId="0" borderId="18" xfId="57" applyNumberFormat="1" applyFont="1" applyFill="1" applyBorder="1" applyAlignment="1">
      <alignment horizontal="left" vertical="center" wrapText="1"/>
      <protection/>
    </xf>
    <xf numFmtId="0" fontId="5" fillId="0" borderId="35" xfId="57" applyNumberFormat="1" applyFont="1" applyFill="1" applyBorder="1" applyAlignment="1">
      <alignment horizontal="left" vertical="center" wrapText="1"/>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35"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35" xfId="58" applyNumberFormat="1" applyFont="1" applyFill="1" applyBorder="1" applyAlignment="1">
      <alignment horizontal="center" vertical="top" wrapText="1"/>
      <protection/>
    </xf>
    <xf numFmtId="0" fontId="103" fillId="0" borderId="0" xfId="57" applyNumberFormat="1" applyFont="1" applyFill="1" applyBorder="1" applyAlignment="1">
      <alignment horizontal="right" vertical="top"/>
      <protection/>
    </xf>
    <xf numFmtId="0" fontId="81" fillId="0" borderId="31" xfId="57" applyNumberFormat="1" applyFont="1" applyFill="1" applyBorder="1" applyAlignment="1" applyProtection="1">
      <alignment horizontal="center" wrapText="1"/>
      <protection locked="0"/>
    </xf>
    <xf numFmtId="0" fontId="17" fillId="33" borderId="10" xfId="58" applyNumberFormat="1" applyFont="1" applyFill="1" applyBorder="1" applyAlignment="1" applyProtection="1">
      <alignment horizontal="left" vertical="top"/>
      <protection locked="0"/>
    </xf>
    <xf numFmtId="0" fontId="17" fillId="0" borderId="18" xfId="58" applyNumberFormat="1" applyFont="1" applyFill="1" applyBorder="1" applyAlignment="1" applyProtection="1">
      <alignment horizontal="left" vertical="top"/>
      <protection locked="0"/>
    </xf>
    <xf numFmtId="0" fontId="17" fillId="0" borderId="35" xfId="58" applyNumberFormat="1" applyFont="1" applyFill="1" applyBorder="1" applyAlignment="1" applyProtection="1">
      <alignment horizontal="left" vertical="top"/>
      <protection locked="0"/>
    </xf>
    <xf numFmtId="0" fontId="5" fillId="0" borderId="12" xfId="57" applyNumberFormat="1" applyFont="1" applyFill="1" applyBorder="1" applyAlignment="1">
      <alignment horizontal="left" vertical="center" wrapText="1"/>
      <protection/>
    </xf>
    <xf numFmtId="0" fontId="94" fillId="0" borderId="30" xfId="0" applyFont="1" applyBorder="1" applyAlignment="1">
      <alignment horizontal="left" vertical="center" wrapText="1"/>
    </xf>
    <xf numFmtId="0" fontId="94" fillId="0" borderId="18" xfId="0" applyFont="1" applyBorder="1" applyAlignment="1">
      <alignment horizontal="left" vertical="center"/>
    </xf>
    <xf numFmtId="0" fontId="94" fillId="0" borderId="40" xfId="0" applyFont="1" applyBorder="1" applyAlignment="1">
      <alignment horizontal="left" vertical="center"/>
    </xf>
    <xf numFmtId="0" fontId="94" fillId="0" borderId="21" xfId="0" applyFont="1" applyBorder="1" applyAlignment="1">
      <alignment horizontal="left" vertical="center" wrapText="1"/>
    </xf>
    <xf numFmtId="0" fontId="94" fillId="0" borderId="12" xfId="0" applyFont="1" applyBorder="1" applyAlignment="1">
      <alignment horizontal="left" vertical="center" wrapText="1"/>
    </xf>
    <xf numFmtId="0" fontId="17" fillId="6" borderId="10" xfId="61" applyNumberFormat="1" applyFont="1" applyFill="1" applyBorder="1" applyAlignment="1" applyProtection="1">
      <alignment horizontal="left" vertical="center"/>
      <protection locked="0"/>
    </xf>
    <xf numFmtId="0" fontId="17" fillId="6" borderId="18" xfId="61" applyNumberFormat="1" applyFont="1" applyFill="1" applyBorder="1" applyAlignment="1" applyProtection="1">
      <alignment horizontal="left" vertical="center"/>
      <protection locked="0"/>
    </xf>
    <xf numFmtId="0" fontId="17" fillId="6" borderId="40" xfId="61" applyNumberFormat="1" applyFont="1" applyFill="1" applyBorder="1" applyAlignment="1" applyProtection="1">
      <alignment horizontal="left" vertical="center"/>
      <protection locked="0"/>
    </xf>
    <xf numFmtId="0" fontId="94" fillId="0" borderId="21" xfId="0" applyFont="1" applyBorder="1" applyAlignment="1">
      <alignment horizontal="center" wrapText="1"/>
    </xf>
    <xf numFmtId="0" fontId="94" fillId="0" borderId="12" xfId="0" applyFont="1" applyBorder="1" applyAlignment="1">
      <alignment horizontal="center"/>
    </xf>
    <xf numFmtId="0" fontId="94" fillId="0" borderId="10" xfId="0" applyFont="1" applyBorder="1" applyAlignment="1">
      <alignment horizontal="center"/>
    </xf>
    <xf numFmtId="0" fontId="94" fillId="0" borderId="15" xfId="0" applyFont="1" applyBorder="1" applyAlignment="1">
      <alignment horizontal="center"/>
    </xf>
    <xf numFmtId="0" fontId="94" fillId="0" borderId="27" xfId="0" applyFont="1" applyBorder="1" applyAlignment="1">
      <alignment vertical="center"/>
    </xf>
    <xf numFmtId="0" fontId="94" fillId="0" borderId="41" xfId="0" applyFont="1" applyBorder="1" applyAlignment="1">
      <alignment vertical="center"/>
    </xf>
    <xf numFmtId="0" fontId="94" fillId="0" borderId="41" xfId="0" applyFont="1" applyBorder="1" applyAlignment="1">
      <alignment horizontal="left" vertical="center"/>
    </xf>
    <xf numFmtId="0" fontId="94" fillId="0" borderId="42" xfId="0" applyFont="1" applyBorder="1" applyAlignment="1">
      <alignment horizontal="left" vertical="center"/>
    </xf>
    <xf numFmtId="0" fontId="94" fillId="0" borderId="43" xfId="0" applyFont="1" applyBorder="1" applyAlignment="1">
      <alignment horizontal="left" vertical="center"/>
    </xf>
    <xf numFmtId="0" fontId="94" fillId="0" borderId="21" xfId="0" applyFont="1" applyBorder="1" applyAlignment="1">
      <alignment horizontal="left" vertical="center"/>
    </xf>
    <xf numFmtId="0" fontId="94" fillId="0" borderId="12" xfId="0" applyFont="1" applyBorder="1" applyAlignment="1">
      <alignment horizontal="left" vertical="center"/>
    </xf>
    <xf numFmtId="0" fontId="94" fillId="0" borderId="10" xfId="0" applyFont="1" applyBorder="1" applyAlignment="1">
      <alignment horizontal="left" vertical="center" wrapText="1"/>
    </xf>
    <xf numFmtId="0" fontId="94" fillId="0" borderId="15" xfId="0" applyFont="1" applyBorder="1" applyAlignment="1">
      <alignment horizontal="left" vertical="center" wrapText="1"/>
    </xf>
    <xf numFmtId="0" fontId="94" fillId="0" borderId="30" xfId="0" applyFont="1" applyBorder="1" applyAlignment="1">
      <alignment horizontal="left" vertical="center"/>
    </xf>
    <xf numFmtId="0" fontId="94" fillId="0" borderId="35" xfId="0" applyFont="1" applyBorder="1" applyAlignment="1">
      <alignment horizontal="left" vertical="center"/>
    </xf>
    <xf numFmtId="0" fontId="94" fillId="0" borderId="18" xfId="0" applyFont="1" applyBorder="1" applyAlignment="1">
      <alignment horizontal="left" vertical="center" wrapText="1"/>
    </xf>
    <xf numFmtId="0" fontId="94" fillId="0" borderId="40" xfId="0" applyFont="1" applyBorder="1" applyAlignment="1">
      <alignment horizontal="left" vertical="center" wrapText="1"/>
    </xf>
    <xf numFmtId="0" fontId="88" fillId="0" borderId="16" xfId="0" applyFont="1" applyBorder="1" applyAlignment="1">
      <alignment horizontal="left" vertical="center" wrapText="1"/>
    </xf>
    <xf numFmtId="0" fontId="88" fillId="0" borderId="18" xfId="0" applyFont="1" applyBorder="1" applyAlignment="1">
      <alignment horizontal="left" vertical="center" wrapText="1"/>
    </xf>
    <xf numFmtId="0" fontId="88" fillId="0" borderId="35" xfId="0" applyFont="1" applyBorder="1" applyAlignment="1">
      <alignment horizontal="left" vertical="center" wrapText="1"/>
    </xf>
    <xf numFmtId="0" fontId="94" fillId="0" borderId="30" xfId="0" applyFont="1" applyBorder="1" applyAlignment="1">
      <alignment horizontal="left" vertical="top" wrapText="1"/>
    </xf>
    <xf numFmtId="0" fontId="94" fillId="0" borderId="18" xfId="0" applyFont="1" applyBorder="1" applyAlignment="1">
      <alignment horizontal="left" vertical="top"/>
    </xf>
    <xf numFmtId="0" fontId="94" fillId="0" borderId="40" xfId="0" applyFont="1" applyBorder="1" applyAlignment="1">
      <alignment horizontal="left" vertical="top"/>
    </xf>
    <xf numFmtId="0" fontId="94" fillId="0" borderId="21" xfId="0" applyFont="1" applyBorder="1" applyAlignment="1">
      <alignment horizontal="left" vertical="top" wrapText="1"/>
    </xf>
    <xf numFmtId="0" fontId="94" fillId="0" borderId="12" xfId="0" applyFont="1" applyBorder="1" applyAlignment="1">
      <alignment horizontal="left" vertical="top" wrapText="1"/>
    </xf>
    <xf numFmtId="0" fontId="17" fillId="6" borderId="10" xfId="61" applyNumberFormat="1" applyFont="1" applyFill="1" applyBorder="1" applyAlignment="1" applyProtection="1">
      <alignment horizontal="left" vertical="top"/>
      <protection locked="0"/>
    </xf>
    <xf numFmtId="0" fontId="17" fillId="6" borderId="18" xfId="61" applyNumberFormat="1" applyFont="1" applyFill="1" applyBorder="1" applyAlignment="1" applyProtection="1">
      <alignment horizontal="left" vertical="top"/>
      <protection locked="0"/>
    </xf>
    <xf numFmtId="0" fontId="17" fillId="6" borderId="40" xfId="61" applyNumberFormat="1" applyFont="1" applyFill="1" applyBorder="1" applyAlignment="1" applyProtection="1">
      <alignment horizontal="left" vertical="top"/>
      <protection locked="0"/>
    </xf>
    <xf numFmtId="0" fontId="88" fillId="0" borderId="10" xfId="0" applyFont="1" applyBorder="1" applyAlignment="1">
      <alignment horizontal="left" vertical="center" wrapText="1"/>
    </xf>
    <xf numFmtId="0" fontId="94" fillId="0" borderId="27" xfId="0" applyFont="1" applyBorder="1" applyAlignment="1">
      <alignment vertical="top"/>
    </xf>
    <xf numFmtId="0" fontId="94" fillId="0" borderId="41" xfId="0" applyFont="1" applyBorder="1" applyAlignment="1">
      <alignment vertical="top"/>
    </xf>
    <xf numFmtId="0" fontId="94" fillId="0" borderId="42" xfId="0" applyFont="1" applyBorder="1" applyAlignment="1">
      <alignment horizontal="left" vertical="top"/>
    </xf>
    <xf numFmtId="0" fontId="94" fillId="0" borderId="44" xfId="0" applyFont="1" applyBorder="1" applyAlignment="1">
      <alignment horizontal="left" vertical="top"/>
    </xf>
    <xf numFmtId="0" fontId="94" fillId="0" borderId="45" xfId="0" applyFont="1" applyBorder="1" applyAlignment="1">
      <alignment horizontal="left" vertical="top"/>
    </xf>
    <xf numFmtId="0" fontId="94" fillId="0" borderId="21" xfId="0" applyFont="1" applyBorder="1" applyAlignment="1">
      <alignment horizontal="left" vertical="top"/>
    </xf>
    <xf numFmtId="0" fontId="94" fillId="0" borderId="12" xfId="0" applyFont="1" applyBorder="1" applyAlignment="1">
      <alignment horizontal="left" vertical="top"/>
    </xf>
    <xf numFmtId="0" fontId="94" fillId="0" borderId="10" xfId="0" applyFont="1" applyBorder="1" applyAlignment="1">
      <alignment horizontal="left" vertical="top" wrapText="1"/>
    </xf>
    <xf numFmtId="0" fontId="94" fillId="0" borderId="18" xfId="0" applyFont="1" applyBorder="1" applyAlignment="1">
      <alignment horizontal="left" vertical="top" wrapText="1"/>
    </xf>
    <xf numFmtId="0" fontId="94" fillId="0" borderId="40" xfId="0" applyFont="1" applyBorder="1" applyAlignment="1">
      <alignment horizontal="left" vertical="top" wrapText="1"/>
    </xf>
    <xf numFmtId="0" fontId="94" fillId="0" borderId="30" xfId="0" applyFont="1" applyBorder="1" applyAlignment="1">
      <alignment horizontal="left" vertical="top"/>
    </xf>
    <xf numFmtId="0" fontId="94" fillId="0" borderId="35" xfId="0" applyFont="1" applyBorder="1" applyAlignment="1">
      <alignment horizontal="left" vertical="top"/>
    </xf>
    <xf numFmtId="0" fontId="94" fillId="0" borderId="16" xfId="0" applyFont="1" applyBorder="1" applyAlignment="1">
      <alignment horizontal="left" vertical="center" wrapText="1"/>
    </xf>
    <xf numFmtId="0" fontId="94" fillId="0" borderId="35" xfId="0" applyFont="1" applyBorder="1" applyAlignment="1">
      <alignment horizontal="left" vertical="center" wrapText="1"/>
    </xf>
    <xf numFmtId="0" fontId="94" fillId="0" borderId="27" xfId="0" applyFont="1" applyBorder="1" applyAlignment="1">
      <alignment horizontal="left" vertical="top"/>
    </xf>
    <xf numFmtId="0" fontId="94" fillId="0" borderId="41" xfId="0" applyFont="1" applyBorder="1" applyAlignment="1">
      <alignment horizontal="left" vertical="top"/>
    </xf>
    <xf numFmtId="0" fontId="94" fillId="0" borderId="15" xfId="0" applyFont="1" applyBorder="1" applyAlignment="1">
      <alignment horizontal="left" vertical="center"/>
    </xf>
    <xf numFmtId="0" fontId="2" fillId="6" borderId="12" xfId="61" applyNumberFormat="1" applyFont="1" applyFill="1" applyBorder="1" applyAlignment="1" applyProtection="1">
      <alignment horizontal="left" vertical="center"/>
      <protection locked="0"/>
    </xf>
    <xf numFmtId="0" fontId="2" fillId="6" borderId="15" xfId="61" applyNumberFormat="1" applyFont="1" applyFill="1" applyBorder="1" applyAlignment="1" applyProtection="1">
      <alignment horizontal="left" vertical="center"/>
      <protection locked="0"/>
    </xf>
    <xf numFmtId="0" fontId="88" fillId="0" borderId="12" xfId="0" applyFont="1" applyBorder="1" applyAlignment="1">
      <alignment horizontal="left" vertical="center" wrapText="1"/>
    </xf>
    <xf numFmtId="0" fontId="88" fillId="0" borderId="15" xfId="0" applyFont="1" applyBorder="1" applyAlignment="1">
      <alignment horizontal="left" vertical="center" wrapText="1"/>
    </xf>
    <xf numFmtId="0" fontId="88" fillId="0" borderId="12" xfId="0" applyFont="1" applyBorder="1" applyAlignment="1">
      <alignment horizontal="center" vertical="center" wrapText="1"/>
    </xf>
    <xf numFmtId="0" fontId="88" fillId="6" borderId="10" xfId="0" applyFont="1" applyFill="1" applyBorder="1" applyAlignment="1" applyProtection="1">
      <alignment horizontal="center" vertical="center" wrapText="1"/>
      <protection locked="0"/>
    </xf>
    <xf numFmtId="0" fontId="88" fillId="6" borderId="40" xfId="0" applyFont="1" applyFill="1" applyBorder="1" applyAlignment="1" applyProtection="1">
      <alignment horizontal="center" vertical="center" wrapText="1"/>
      <protection locked="0"/>
    </xf>
    <xf numFmtId="0" fontId="88" fillId="0" borderId="15" xfId="0" applyFont="1" applyBorder="1" applyAlignment="1">
      <alignment horizontal="center" vertical="center" wrapText="1"/>
    </xf>
    <xf numFmtId="0" fontId="94" fillId="0" borderId="27" xfId="0" applyFont="1" applyBorder="1" applyAlignment="1">
      <alignment horizontal="left" vertical="center"/>
    </xf>
    <xf numFmtId="0" fontId="94" fillId="0" borderId="42" xfId="0" applyFont="1" applyBorder="1" applyAlignment="1">
      <alignment horizontal="left" vertical="center" wrapText="1"/>
    </xf>
    <xf numFmtId="0" fontId="94" fillId="0" borderId="44" xfId="0" applyFont="1" applyBorder="1" applyAlignment="1">
      <alignment horizontal="left" vertical="center" wrapText="1"/>
    </xf>
    <xf numFmtId="0" fontId="94" fillId="0" borderId="45" xfId="0" applyFont="1" applyBorder="1" applyAlignment="1">
      <alignment horizontal="left" vertical="center" wrapText="1"/>
    </xf>
    <xf numFmtId="0" fontId="88" fillId="0" borderId="22" xfId="0" applyFont="1" applyBorder="1" applyAlignment="1">
      <alignment horizontal="center" vertical="center" wrapText="1"/>
    </xf>
    <xf numFmtId="0" fontId="88" fillId="6" borderId="38" xfId="0" applyFont="1" applyFill="1" applyBorder="1" applyAlignment="1" applyProtection="1">
      <alignment horizontal="center" vertical="center" wrapText="1"/>
      <protection locked="0"/>
    </xf>
    <xf numFmtId="0" fontId="88" fillId="6" borderId="46" xfId="0" applyFont="1" applyFill="1" applyBorder="1" applyAlignment="1" applyProtection="1">
      <alignment horizontal="center" vertical="center" wrapText="1"/>
      <protection locked="0"/>
    </xf>
    <xf numFmtId="0" fontId="17" fillId="6" borderId="10" xfId="59" applyNumberFormat="1" applyFont="1" applyFill="1" applyBorder="1" applyAlignment="1" applyProtection="1">
      <alignment horizontal="left" vertical="center"/>
      <protection locked="0"/>
    </xf>
    <xf numFmtId="0" fontId="17" fillId="6" borderId="18" xfId="59" applyNumberFormat="1" applyFont="1" applyFill="1" applyBorder="1" applyAlignment="1" applyProtection="1">
      <alignment horizontal="left" vertical="center"/>
      <protection locked="0"/>
    </xf>
    <xf numFmtId="0" fontId="2" fillId="0" borderId="30" xfId="57" applyNumberFormat="1" applyFont="1" applyFill="1" applyBorder="1" applyAlignment="1">
      <alignment horizontal="center" vertical="center" wrapText="1"/>
      <protection/>
    </xf>
    <xf numFmtId="0" fontId="6" fillId="0" borderId="10"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35" xfId="59" applyNumberFormat="1" applyFont="1" applyFill="1" applyBorder="1" applyAlignment="1">
      <alignment horizontal="center" vertical="top" wrapText="1"/>
      <protection/>
    </xf>
    <xf numFmtId="0" fontId="104" fillId="0" borderId="47" xfId="57" applyNumberFormat="1" applyFont="1" applyFill="1" applyBorder="1" applyAlignment="1">
      <alignment horizontal="right" vertical="top"/>
      <protection/>
    </xf>
    <xf numFmtId="0" fontId="104" fillId="0" borderId="23" xfId="57" applyNumberFormat="1" applyFont="1" applyFill="1" applyBorder="1" applyAlignment="1">
      <alignment horizontal="right" vertical="top"/>
      <protection/>
    </xf>
    <xf numFmtId="0" fontId="16" fillId="0" borderId="41" xfId="57" applyNumberFormat="1" applyFont="1" applyFill="1" applyBorder="1" applyAlignment="1">
      <alignment horizontal="left" vertical="center" wrapText="1"/>
      <protection/>
    </xf>
    <xf numFmtId="0" fontId="16" fillId="0" borderId="12" xfId="57" applyNumberFormat="1" applyFont="1" applyFill="1" applyBorder="1" applyAlignment="1">
      <alignment horizontal="left" vertical="center" wrapText="1"/>
      <protection/>
    </xf>
    <xf numFmtId="0" fontId="16" fillId="0" borderId="10" xfId="57" applyNumberFormat="1" applyFont="1" applyFill="1" applyBorder="1" applyAlignment="1">
      <alignment horizontal="left" vertical="center" wrapText="1"/>
      <protection/>
    </xf>
    <xf numFmtId="0" fontId="16" fillId="0" borderId="18" xfId="57" applyNumberFormat="1" applyFont="1" applyFill="1" applyBorder="1" applyAlignment="1">
      <alignment horizontal="left" vertical="center" wrapText="1"/>
      <protection/>
    </xf>
    <xf numFmtId="0" fontId="3" fillId="0" borderId="21" xfId="57" applyNumberFormat="1" applyFont="1" applyFill="1" applyBorder="1" applyAlignment="1" applyProtection="1">
      <alignment horizontal="left" vertical="center" wrapText="1"/>
      <protection locked="0"/>
    </xf>
    <xf numFmtId="0" fontId="3" fillId="0" borderId="12" xfId="57" applyNumberFormat="1" applyFont="1" applyFill="1" applyBorder="1" applyAlignment="1" applyProtection="1">
      <alignment horizontal="left" vertical="center" wrapText="1"/>
      <protection locked="0"/>
    </xf>
    <xf numFmtId="0" fontId="3" fillId="0" borderId="10" xfId="57" applyNumberFormat="1" applyFont="1" applyFill="1" applyBorder="1" applyAlignment="1" applyProtection="1">
      <alignment horizontal="left" vertical="center" wrapText="1"/>
      <protection locked="0"/>
    </xf>
    <xf numFmtId="0" fontId="3" fillId="0" borderId="30" xfId="57" applyNumberFormat="1" applyFont="1" applyFill="1" applyBorder="1" applyAlignment="1" applyProtection="1">
      <alignment horizontal="left" vertical="center" wrapText="1"/>
      <protection locked="0"/>
    </xf>
    <xf numFmtId="0" fontId="3" fillId="0" borderId="18" xfId="57" applyNumberFormat="1" applyFont="1" applyFill="1" applyBorder="1" applyAlignment="1" applyProtection="1">
      <alignment horizontal="left" vertical="center" wrapText="1"/>
      <protection locked="0"/>
    </xf>
    <xf numFmtId="0" fontId="91" fillId="0" borderId="29" xfId="0" applyFont="1" applyBorder="1" applyAlignment="1">
      <alignment horizontal="center" vertical="center" wrapText="1"/>
    </xf>
    <xf numFmtId="0" fontId="91" fillId="0" borderId="48" xfId="0" applyFont="1" applyBorder="1" applyAlignment="1">
      <alignment horizontal="center" vertical="center" wrapText="1"/>
    </xf>
    <xf numFmtId="0" fontId="91" fillId="0" borderId="12" xfId="0" applyFont="1" applyBorder="1" applyAlignment="1">
      <alignment vertical="top" wrapText="1"/>
    </xf>
    <xf numFmtId="0" fontId="5" fillId="0" borderId="41" xfId="57" applyNumberFormat="1" applyFont="1" applyFill="1" applyBorder="1" applyAlignment="1">
      <alignment horizontal="left" vertical="center" wrapText="1"/>
      <protection/>
    </xf>
    <xf numFmtId="0" fontId="5" fillId="0" borderId="42" xfId="57" applyNumberFormat="1" applyFont="1" applyFill="1" applyBorder="1" applyAlignment="1">
      <alignment horizontal="left" vertical="center" wrapText="1"/>
      <protection/>
    </xf>
    <xf numFmtId="0" fontId="5" fillId="0" borderId="43" xfId="57" applyNumberFormat="1" applyFont="1" applyFill="1" applyBorder="1" applyAlignment="1">
      <alignment horizontal="left" vertical="center" wrapText="1"/>
      <protection/>
    </xf>
    <xf numFmtId="0" fontId="5" fillId="0" borderId="15" xfId="57" applyNumberFormat="1" applyFont="1" applyFill="1" applyBorder="1" applyAlignment="1">
      <alignment horizontal="left" vertical="center" wrapText="1"/>
      <protection/>
    </xf>
    <xf numFmtId="0" fontId="81" fillId="0" borderId="21" xfId="57" applyNumberFormat="1" applyFont="1" applyFill="1" applyBorder="1" applyAlignment="1" applyProtection="1">
      <alignment horizontal="center" wrapText="1"/>
      <protection locked="0"/>
    </xf>
    <xf numFmtId="0" fontId="81" fillId="0" borderId="12" xfId="57" applyNumberFormat="1" applyFont="1" applyFill="1" applyBorder="1" applyAlignment="1" applyProtection="1">
      <alignment horizontal="center" wrapText="1"/>
      <protection locked="0"/>
    </xf>
    <xf numFmtId="0" fontId="81" fillId="0" borderId="10" xfId="57" applyNumberFormat="1" applyFont="1" applyFill="1" applyBorder="1" applyAlignment="1" applyProtection="1">
      <alignment horizontal="center" wrapText="1"/>
      <protection locked="0"/>
    </xf>
    <xf numFmtId="0" fontId="81" fillId="0" borderId="15" xfId="57" applyNumberFormat="1" applyFont="1" applyFill="1" applyBorder="1" applyAlignment="1" applyProtection="1">
      <alignment horizontal="center" wrapText="1"/>
      <protection locked="0"/>
    </xf>
    <xf numFmtId="0" fontId="2" fillId="6" borderId="12" xfId="61" applyNumberFormat="1" applyFont="1" applyFill="1" applyBorder="1" applyAlignment="1" applyProtection="1">
      <alignment horizontal="center" vertical="top"/>
      <protection locked="0"/>
    </xf>
    <xf numFmtId="0" fontId="2" fillId="6" borderId="10" xfId="61" applyNumberFormat="1" applyFont="1" applyFill="1" applyBorder="1" applyAlignment="1" applyProtection="1">
      <alignment horizontal="center" vertical="top"/>
      <protection locked="0"/>
    </xf>
    <xf numFmtId="0" fontId="2" fillId="6" borderId="15" xfId="61" applyNumberFormat="1" applyFont="1" applyFill="1" applyBorder="1" applyAlignment="1" applyProtection="1">
      <alignment horizontal="center" vertical="top"/>
      <protection locked="0"/>
    </xf>
    <xf numFmtId="0" fontId="18" fillId="0" borderId="21" xfId="0" applyFont="1" applyBorder="1" applyAlignment="1">
      <alignment horizontal="center" vertical="center" wrapText="1"/>
    </xf>
    <xf numFmtId="0" fontId="88" fillId="0" borderId="12" xfId="0" applyFont="1" applyBorder="1" applyAlignment="1">
      <alignment horizontal="center" vertical="center"/>
    </xf>
    <xf numFmtId="0" fontId="88" fillId="0" borderId="10" xfId="0" applyFont="1" applyBorder="1" applyAlignment="1">
      <alignment horizontal="center" vertical="center"/>
    </xf>
    <xf numFmtId="0" fontId="88" fillId="0" borderId="15" xfId="0" applyFont="1" applyBorder="1" applyAlignment="1">
      <alignment horizontal="center" vertical="center"/>
    </xf>
    <xf numFmtId="0" fontId="94" fillId="0" borderId="49" xfId="0" applyFont="1" applyBorder="1" applyAlignment="1">
      <alignment horizontal="left" vertical="center" wrapText="1"/>
    </xf>
    <xf numFmtId="0" fontId="10" fillId="0" borderId="0" xfId="0" applyFont="1" applyAlignment="1">
      <alignment horizontal="center" vertical="center"/>
    </xf>
    <xf numFmtId="1" fontId="88" fillId="0" borderId="12" xfId="0" applyNumberFormat="1" applyFont="1" applyBorder="1" applyAlignment="1">
      <alignment horizontal="center"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 4 2" xfId="61"/>
    <cellStyle name="Note" xfId="62"/>
    <cellStyle name="Output" xfId="63"/>
    <cellStyle name="Percent" xfId="64"/>
    <cellStyle name="Percent 2" xfId="65"/>
    <cellStyle name="Percent 2 2" xfId="66"/>
    <cellStyle name="Percent 3" xfId="67"/>
    <cellStyle name="Percent 4"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2105025</xdr:colOff>
      <xdr:row>0</xdr:row>
      <xdr:rowOff>323850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svr1\pnmm\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LESVR1\pnmm\Users\leena\AppData\Local\Microsoft\Windows\INetCache\Content.Outlook\B1II9H1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OQ004R.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RICESCHEDULEBOQ.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cros"/>
      <sheetName val="BoQ1"/>
      <sheetName val="BoQ2"/>
      <sheetName val="SECTION E- BARAUNI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cros"/>
      <sheetName val="BoQ1"/>
      <sheetName val="ANNEX-A"/>
      <sheetName val="P-I"/>
      <sheetName val="P-II"/>
      <sheetName val="P-III"/>
      <sheetName val="P-IV"/>
      <sheetName val="Annex-B"/>
      <sheetName val="Annex-C"/>
      <sheetName val="Annex-D"/>
      <sheetName val="Annex-E"/>
      <sheetName val="Annex-F"/>
      <sheetName val="PRICESCHEDULEBOQ"/>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2"/>
  <sheetViews>
    <sheetView showGridLines="0" view="pageBreakPreview" zoomScaleNormal="85" zoomScaleSheetLayoutView="100" zoomScalePageLayoutView="0" workbookViewId="0" topLeftCell="A11">
      <selection activeCell="B4" sqref="B4:BC4"/>
    </sheetView>
  </sheetViews>
  <sheetFormatPr defaultColWidth="9.140625" defaultRowHeight="15"/>
  <cols>
    <col min="1" max="1" width="14.8515625" style="59" customWidth="1"/>
    <col min="2" max="2" width="47.8515625" style="59" customWidth="1"/>
    <col min="3" max="3" width="14.421875" style="59" hidden="1" customWidth="1"/>
    <col min="4" max="4" width="14.57421875" style="59" customWidth="1"/>
    <col min="5" max="5" width="11.28125" style="59" customWidth="1"/>
    <col min="6" max="6" width="14.421875" style="59" hidden="1" customWidth="1"/>
    <col min="7" max="7" width="14.140625" style="59" hidden="1" customWidth="1"/>
    <col min="8" max="9" width="12.140625" style="59" hidden="1" customWidth="1"/>
    <col min="10" max="10" width="9.00390625" style="59" hidden="1" customWidth="1"/>
    <col min="11" max="11" width="19.57421875" style="59" hidden="1" customWidth="1"/>
    <col min="12" max="12" width="14.28125" style="59" customWidth="1"/>
    <col min="13" max="13" width="29.28125" style="59" customWidth="1"/>
    <col min="14" max="14" width="15.28125" style="60" hidden="1" customWidth="1"/>
    <col min="15" max="15" width="14.28125" style="59" hidden="1" customWidth="1"/>
    <col min="16" max="16" width="17.28125" style="59" hidden="1" customWidth="1"/>
    <col min="17" max="17" width="18.421875" style="59" hidden="1" customWidth="1"/>
    <col min="18" max="18" width="17.421875" style="59" hidden="1" customWidth="1"/>
    <col min="19" max="19" width="14.7109375" style="59" hidden="1" customWidth="1"/>
    <col min="20" max="20" width="14.8515625" style="59" hidden="1" customWidth="1"/>
    <col min="21" max="21" width="16.421875" style="59" hidden="1" customWidth="1"/>
    <col min="22" max="22" width="13.00390625" style="59" hidden="1" customWidth="1"/>
    <col min="23" max="51" width="9.140625" style="59" hidden="1" customWidth="1"/>
    <col min="52" max="52" width="10.28125" style="59" hidden="1" customWidth="1"/>
    <col min="53" max="53" width="20.28125" style="59" hidden="1" customWidth="1"/>
    <col min="54" max="54" width="18.8515625" style="59" hidden="1" customWidth="1"/>
    <col min="55" max="55" width="43.57421875" style="67" customWidth="1"/>
    <col min="56" max="238" width="9.140625" style="59" customWidth="1"/>
    <col min="239" max="243" width="9.140625" style="61" customWidth="1"/>
    <col min="244" max="16384" width="9.140625" style="59" customWidth="1"/>
  </cols>
  <sheetData>
    <row r="1" spans="1:243" s="1" customFormat="1" ht="34.5" customHeight="1">
      <c r="A1" s="309" t="str">
        <f>B2&amp;" BoQ"</f>
        <v>Item Rate BoQ</v>
      </c>
      <c r="B1" s="309"/>
      <c r="C1" s="309"/>
      <c r="D1" s="309"/>
      <c r="E1" s="309"/>
      <c r="F1" s="309"/>
      <c r="G1" s="309"/>
      <c r="H1" s="309"/>
      <c r="I1" s="309"/>
      <c r="J1" s="309"/>
      <c r="K1" s="309"/>
      <c r="L1" s="309"/>
      <c r="O1" s="2"/>
      <c r="P1" s="2"/>
      <c r="Q1" s="3"/>
      <c r="BC1" s="66"/>
      <c r="IE1" s="3"/>
      <c r="IF1" s="3"/>
      <c r="IG1" s="3"/>
      <c r="IH1" s="3"/>
      <c r="II1" s="3"/>
    </row>
    <row r="2" spans="1:55" s="1" customFormat="1" ht="25.5" customHeight="1" hidden="1">
      <c r="A2" s="4" t="s">
        <v>4</v>
      </c>
      <c r="B2" s="4" t="s">
        <v>5</v>
      </c>
      <c r="C2" s="65" t="s">
        <v>6</v>
      </c>
      <c r="D2" s="65" t="s">
        <v>56</v>
      </c>
      <c r="E2" s="4" t="s">
        <v>189</v>
      </c>
      <c r="J2" s="5"/>
      <c r="K2" s="5"/>
      <c r="L2" s="5"/>
      <c r="O2" s="2"/>
      <c r="P2" s="2"/>
      <c r="Q2" s="3"/>
      <c r="BC2" s="66"/>
    </row>
    <row r="3" spans="1:243" s="1" customFormat="1" ht="30" customHeight="1" hidden="1">
      <c r="A3" s="1" t="s">
        <v>8</v>
      </c>
      <c r="C3" s="1" t="s">
        <v>9</v>
      </c>
      <c r="BC3" s="66"/>
      <c r="IE3" s="3"/>
      <c r="IF3" s="3"/>
      <c r="IG3" s="3"/>
      <c r="IH3" s="3"/>
      <c r="II3" s="3"/>
    </row>
    <row r="4" spans="1:243" s="6" customFormat="1" ht="30.75" customHeight="1">
      <c r="A4" s="218" t="s">
        <v>224</v>
      </c>
      <c r="B4" s="314" t="s">
        <v>304</v>
      </c>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c r="IE4" s="7"/>
      <c r="IF4" s="7"/>
      <c r="IG4" s="7"/>
      <c r="IH4" s="7"/>
      <c r="II4" s="7"/>
    </row>
    <row r="5" spans="1:243" s="6" customFormat="1" ht="34.5" customHeight="1">
      <c r="A5" s="218" t="s">
        <v>225</v>
      </c>
      <c r="B5" s="314" t="s">
        <v>239</v>
      </c>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IE5" s="7"/>
      <c r="IF5" s="7"/>
      <c r="IG5" s="7"/>
      <c r="IH5" s="7"/>
      <c r="II5" s="7"/>
    </row>
    <row r="6" spans="1:243" s="6" customFormat="1" ht="30.75" customHeight="1">
      <c r="A6" s="219" t="s">
        <v>226</v>
      </c>
      <c r="B6" s="300" t="s">
        <v>238</v>
      </c>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M6" s="301"/>
      <c r="AN6" s="301"/>
      <c r="AO6" s="301"/>
      <c r="AP6" s="301"/>
      <c r="AQ6" s="301"/>
      <c r="AR6" s="301"/>
      <c r="AS6" s="301"/>
      <c r="AT6" s="301"/>
      <c r="AU6" s="301"/>
      <c r="AV6" s="301"/>
      <c r="AW6" s="301"/>
      <c r="AX6" s="301"/>
      <c r="AY6" s="301"/>
      <c r="AZ6" s="301"/>
      <c r="BA6" s="301"/>
      <c r="BB6" s="301"/>
      <c r="BC6" s="302"/>
      <c r="IE6" s="7"/>
      <c r="IF6" s="7"/>
      <c r="IG6" s="7"/>
      <c r="IH6" s="7"/>
      <c r="II6" s="7"/>
    </row>
    <row r="7" spans="1:243" s="6" customFormat="1" ht="29.25" customHeight="1" hidden="1">
      <c r="A7" s="310" t="s">
        <v>10</v>
      </c>
      <c r="B7" s="310"/>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310"/>
      <c r="AW7" s="310"/>
      <c r="AX7" s="310"/>
      <c r="AY7" s="310"/>
      <c r="AZ7" s="310"/>
      <c r="BA7" s="310"/>
      <c r="BB7" s="310"/>
      <c r="BC7" s="310"/>
      <c r="IE7" s="7"/>
      <c r="IF7" s="7"/>
      <c r="IG7" s="7"/>
      <c r="IH7" s="7"/>
      <c r="II7" s="7"/>
    </row>
    <row r="8" spans="1:243" s="9" customFormat="1" ht="60.75" customHeight="1">
      <c r="A8" s="8" t="s">
        <v>60</v>
      </c>
      <c r="B8" s="311"/>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2"/>
      <c r="AY8" s="312"/>
      <c r="AZ8" s="312"/>
      <c r="BA8" s="312"/>
      <c r="BB8" s="312"/>
      <c r="BC8" s="313"/>
      <c r="IE8" s="10"/>
      <c r="IF8" s="10"/>
      <c r="IG8" s="10"/>
      <c r="IH8" s="10"/>
      <c r="II8" s="10"/>
    </row>
    <row r="9" spans="1:243" s="11" customFormat="1" ht="61.5" customHeight="1">
      <c r="A9" s="303" t="s">
        <v>230</v>
      </c>
      <c r="B9" s="304"/>
      <c r="C9" s="304"/>
      <c r="D9" s="304"/>
      <c r="E9" s="304"/>
      <c r="F9" s="304"/>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5"/>
      <c r="IE9" s="12"/>
      <c r="IF9" s="12"/>
      <c r="IG9" s="12"/>
      <c r="IH9" s="12"/>
      <c r="II9" s="12"/>
    </row>
    <row r="10" spans="1:243" s="14" customFormat="1" ht="18.75" customHeight="1">
      <c r="A10" s="13" t="s">
        <v>11</v>
      </c>
      <c r="B10" s="13" t="s">
        <v>12</v>
      </c>
      <c r="C10" s="13" t="s">
        <v>12</v>
      </c>
      <c r="D10" s="13" t="s">
        <v>11</v>
      </c>
      <c r="E10" s="13" t="s">
        <v>12</v>
      </c>
      <c r="F10" s="13" t="s">
        <v>13</v>
      </c>
      <c r="G10" s="13" t="s">
        <v>13</v>
      </c>
      <c r="H10" s="13" t="s">
        <v>14</v>
      </c>
      <c r="I10" s="13" t="s">
        <v>12</v>
      </c>
      <c r="J10" s="13" t="s">
        <v>11</v>
      </c>
      <c r="K10" s="13" t="s">
        <v>15</v>
      </c>
      <c r="L10" s="13" t="s">
        <v>12</v>
      </c>
      <c r="M10" s="13" t="s">
        <v>11</v>
      </c>
      <c r="N10" s="13" t="s">
        <v>13</v>
      </c>
      <c r="O10" s="13" t="s">
        <v>13</v>
      </c>
      <c r="P10" s="13" t="s">
        <v>13</v>
      </c>
      <c r="Q10" s="13" t="s">
        <v>13</v>
      </c>
      <c r="R10" s="13" t="s">
        <v>14</v>
      </c>
      <c r="S10" s="13" t="s">
        <v>14</v>
      </c>
      <c r="T10" s="13" t="s">
        <v>13</v>
      </c>
      <c r="U10" s="13" t="s">
        <v>13</v>
      </c>
      <c r="V10" s="13" t="s">
        <v>13</v>
      </c>
      <c r="W10" s="13" t="s">
        <v>13</v>
      </c>
      <c r="X10" s="13" t="s">
        <v>14</v>
      </c>
      <c r="Y10" s="13" t="s">
        <v>14</v>
      </c>
      <c r="Z10" s="13" t="s">
        <v>13</v>
      </c>
      <c r="AA10" s="13" t="s">
        <v>13</v>
      </c>
      <c r="AB10" s="13" t="s">
        <v>13</v>
      </c>
      <c r="AC10" s="13" t="s">
        <v>13</v>
      </c>
      <c r="AD10" s="13" t="s">
        <v>14</v>
      </c>
      <c r="AE10" s="13" t="s">
        <v>14</v>
      </c>
      <c r="AF10" s="13" t="s">
        <v>13</v>
      </c>
      <c r="AG10" s="13" t="s">
        <v>13</v>
      </c>
      <c r="AH10" s="13" t="s">
        <v>13</v>
      </c>
      <c r="AI10" s="13" t="s">
        <v>13</v>
      </c>
      <c r="AJ10" s="13" t="s">
        <v>14</v>
      </c>
      <c r="AK10" s="13" t="s">
        <v>14</v>
      </c>
      <c r="AL10" s="13" t="s">
        <v>13</v>
      </c>
      <c r="AM10" s="13" t="s">
        <v>13</v>
      </c>
      <c r="AN10" s="13" t="s">
        <v>13</v>
      </c>
      <c r="AO10" s="13" t="s">
        <v>13</v>
      </c>
      <c r="AP10" s="13" t="s">
        <v>14</v>
      </c>
      <c r="AQ10" s="13" t="s">
        <v>14</v>
      </c>
      <c r="AR10" s="13" t="s">
        <v>13</v>
      </c>
      <c r="AS10" s="13" t="s">
        <v>13</v>
      </c>
      <c r="AT10" s="13" t="s">
        <v>11</v>
      </c>
      <c r="AU10" s="13" t="s">
        <v>11</v>
      </c>
      <c r="AV10" s="13" t="s">
        <v>14</v>
      </c>
      <c r="AW10" s="13" t="s">
        <v>14</v>
      </c>
      <c r="AX10" s="13" t="s">
        <v>11</v>
      </c>
      <c r="AY10" s="13" t="s">
        <v>11</v>
      </c>
      <c r="AZ10" s="13" t="s">
        <v>16</v>
      </c>
      <c r="BA10" s="13" t="s">
        <v>11</v>
      </c>
      <c r="BB10" s="13" t="s">
        <v>11</v>
      </c>
      <c r="BC10" s="13" t="s">
        <v>12</v>
      </c>
      <c r="IE10" s="15"/>
      <c r="IF10" s="15"/>
      <c r="IG10" s="15"/>
      <c r="IH10" s="15"/>
      <c r="II10" s="15"/>
    </row>
    <row r="11" spans="1:243" s="14" customFormat="1" ht="94.5" customHeight="1">
      <c r="A11" s="185" t="s">
        <v>0</v>
      </c>
      <c r="B11" s="185" t="s">
        <v>17</v>
      </c>
      <c r="C11" s="185" t="s">
        <v>1</v>
      </c>
      <c r="D11" s="185" t="s">
        <v>18</v>
      </c>
      <c r="E11" s="185" t="s">
        <v>19</v>
      </c>
      <c r="F11" s="185" t="s">
        <v>2</v>
      </c>
      <c r="G11" s="185"/>
      <c r="H11" s="185"/>
      <c r="I11" s="185" t="s">
        <v>20</v>
      </c>
      <c r="J11" s="185" t="s">
        <v>21</v>
      </c>
      <c r="K11" s="185" t="s">
        <v>22</v>
      </c>
      <c r="L11" s="185" t="s">
        <v>23</v>
      </c>
      <c r="M11" s="191" t="s">
        <v>219</v>
      </c>
      <c r="N11" s="185" t="s">
        <v>24</v>
      </c>
      <c r="O11" s="185" t="s">
        <v>25</v>
      </c>
      <c r="P11" s="185" t="s">
        <v>26</v>
      </c>
      <c r="Q11" s="185" t="s">
        <v>27</v>
      </c>
      <c r="R11" s="185"/>
      <c r="S11" s="185"/>
      <c r="T11" s="185" t="s">
        <v>28</v>
      </c>
      <c r="U11" s="185" t="s">
        <v>29</v>
      </c>
      <c r="V11" s="185" t="s">
        <v>30</v>
      </c>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92" t="s">
        <v>63</v>
      </c>
      <c r="BB11" s="193" t="s">
        <v>57</v>
      </c>
      <c r="BC11" s="193" t="s">
        <v>31</v>
      </c>
      <c r="IE11" s="15"/>
      <c r="IF11" s="15"/>
      <c r="IG11" s="15"/>
      <c r="IH11" s="15"/>
      <c r="II11" s="15"/>
    </row>
    <row r="12" spans="1:243" s="14" customFormat="1" ht="15">
      <c r="A12" s="16">
        <v>1</v>
      </c>
      <c r="B12" s="16">
        <v>2</v>
      </c>
      <c r="C12" s="16">
        <v>3</v>
      </c>
      <c r="D12" s="16">
        <v>4</v>
      </c>
      <c r="E12" s="16">
        <v>5</v>
      </c>
      <c r="F12" s="16">
        <v>6</v>
      </c>
      <c r="G12" s="16">
        <v>7</v>
      </c>
      <c r="H12" s="16">
        <v>8</v>
      </c>
      <c r="I12" s="16">
        <v>9</v>
      </c>
      <c r="J12" s="16">
        <v>10</v>
      </c>
      <c r="K12" s="16">
        <v>11</v>
      </c>
      <c r="L12" s="16">
        <v>12</v>
      </c>
      <c r="M12" s="16">
        <v>13</v>
      </c>
      <c r="N12" s="16">
        <v>14</v>
      </c>
      <c r="O12" s="16">
        <v>15</v>
      </c>
      <c r="P12" s="16">
        <v>16</v>
      </c>
      <c r="Q12" s="16">
        <v>17</v>
      </c>
      <c r="R12" s="16">
        <v>18</v>
      </c>
      <c r="S12" s="16">
        <v>19</v>
      </c>
      <c r="T12" s="16">
        <v>20</v>
      </c>
      <c r="U12" s="16">
        <v>21</v>
      </c>
      <c r="V12" s="16">
        <v>22</v>
      </c>
      <c r="W12" s="16">
        <v>23</v>
      </c>
      <c r="X12" s="16">
        <v>24</v>
      </c>
      <c r="Y12" s="16">
        <v>25</v>
      </c>
      <c r="Z12" s="16">
        <v>26</v>
      </c>
      <c r="AA12" s="16">
        <v>27</v>
      </c>
      <c r="AB12" s="16">
        <v>28</v>
      </c>
      <c r="AC12" s="16">
        <v>29</v>
      </c>
      <c r="AD12" s="16">
        <v>30</v>
      </c>
      <c r="AE12" s="16">
        <v>31</v>
      </c>
      <c r="AF12" s="16">
        <v>32</v>
      </c>
      <c r="AG12" s="16">
        <v>33</v>
      </c>
      <c r="AH12" s="16">
        <v>34</v>
      </c>
      <c r="AI12" s="16">
        <v>35</v>
      </c>
      <c r="AJ12" s="16">
        <v>36</v>
      </c>
      <c r="AK12" s="16">
        <v>37</v>
      </c>
      <c r="AL12" s="16">
        <v>38</v>
      </c>
      <c r="AM12" s="16">
        <v>39</v>
      </c>
      <c r="AN12" s="16">
        <v>40</v>
      </c>
      <c r="AO12" s="16">
        <v>41</v>
      </c>
      <c r="AP12" s="16">
        <v>42</v>
      </c>
      <c r="AQ12" s="16">
        <v>43</v>
      </c>
      <c r="AR12" s="16">
        <v>44</v>
      </c>
      <c r="AS12" s="16">
        <v>45</v>
      </c>
      <c r="AT12" s="16">
        <v>46</v>
      </c>
      <c r="AU12" s="16">
        <v>47</v>
      </c>
      <c r="AV12" s="16">
        <v>48</v>
      </c>
      <c r="AW12" s="16">
        <v>49</v>
      </c>
      <c r="AX12" s="16">
        <v>50</v>
      </c>
      <c r="AY12" s="16">
        <v>51</v>
      </c>
      <c r="AZ12" s="16">
        <v>52</v>
      </c>
      <c r="BA12" s="16">
        <v>53</v>
      </c>
      <c r="BB12" s="16">
        <v>54</v>
      </c>
      <c r="BC12" s="16">
        <v>55</v>
      </c>
      <c r="IE12" s="15"/>
      <c r="IF12" s="15"/>
      <c r="IG12" s="15"/>
      <c r="IH12" s="15"/>
      <c r="II12" s="15"/>
    </row>
    <row r="13" spans="1:243" s="32" customFormat="1" ht="18.75" customHeight="1" hidden="1">
      <c r="A13" s="17">
        <v>1</v>
      </c>
      <c r="B13" s="18" t="s">
        <v>32</v>
      </c>
      <c r="C13" s="19" t="s">
        <v>33</v>
      </c>
      <c r="D13" s="20"/>
      <c r="E13" s="21"/>
      <c r="F13" s="20"/>
      <c r="G13" s="22"/>
      <c r="H13" s="22"/>
      <c r="I13" s="20"/>
      <c r="J13" s="23"/>
      <c r="K13" s="24"/>
      <c r="L13" s="24"/>
      <c r="M13" s="25"/>
      <c r="N13" s="26"/>
      <c r="O13" s="26"/>
      <c r="P13" s="27"/>
      <c r="Q13" s="26"/>
      <c r="R13" s="26"/>
      <c r="S13" s="28"/>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29"/>
      <c r="BB13" s="30"/>
      <c r="BC13" s="31"/>
      <c r="IE13" s="33">
        <v>1</v>
      </c>
      <c r="IF13" s="33" t="s">
        <v>34</v>
      </c>
      <c r="IG13" s="33" t="s">
        <v>35</v>
      </c>
      <c r="IH13" s="33">
        <v>10</v>
      </c>
      <c r="II13" s="33" t="s">
        <v>36</v>
      </c>
    </row>
    <row r="14" spans="1:243" s="32" customFormat="1" ht="48" customHeight="1">
      <c r="A14" s="222">
        <v>1.01</v>
      </c>
      <c r="B14" s="220" t="s">
        <v>203</v>
      </c>
      <c r="C14" s="19" t="s">
        <v>37</v>
      </c>
      <c r="D14" s="226">
        <v>1</v>
      </c>
      <c r="E14" s="224" t="s">
        <v>62</v>
      </c>
      <c r="F14" s="34">
        <v>100</v>
      </c>
      <c r="G14" s="35"/>
      <c r="H14" s="22"/>
      <c r="I14" s="20" t="s">
        <v>39</v>
      </c>
      <c r="J14" s="23">
        <f>IF(I14="Less(-)",-1,1)</f>
        <v>1</v>
      </c>
      <c r="K14" s="24" t="s">
        <v>53</v>
      </c>
      <c r="L14" s="223" t="s">
        <v>7</v>
      </c>
      <c r="M14" s="227"/>
      <c r="N14" s="36"/>
      <c r="O14" s="36"/>
      <c r="P14" s="37"/>
      <c r="Q14" s="36"/>
      <c r="R14" s="36"/>
      <c r="S14" s="38"/>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0">
        <f>total_amount_ba($B$2,$D$2,D14,F14,J14,K14,M14)</f>
        <v>0</v>
      </c>
      <c r="BB14" s="30">
        <f>BA14+SUM(N14:AZ14)</f>
        <v>0</v>
      </c>
      <c r="BC14" s="225" t="str">
        <f>SpellNumber(L14,BB14)</f>
        <v>INR Zero Only</v>
      </c>
      <c r="IE14" s="33">
        <v>1.01</v>
      </c>
      <c r="IF14" s="33" t="s">
        <v>40</v>
      </c>
      <c r="IG14" s="33" t="s">
        <v>35</v>
      </c>
      <c r="IH14" s="33">
        <v>123.223</v>
      </c>
      <c r="II14" s="33" t="s">
        <v>38</v>
      </c>
    </row>
    <row r="15" spans="1:243" s="32" customFormat="1" ht="39.75" customHeight="1">
      <c r="A15" s="222">
        <v>1.02</v>
      </c>
      <c r="B15" s="220" t="s">
        <v>204</v>
      </c>
      <c r="C15" s="19" t="s">
        <v>41</v>
      </c>
      <c r="D15" s="226">
        <v>1</v>
      </c>
      <c r="E15" s="224" t="s">
        <v>62</v>
      </c>
      <c r="F15" s="34">
        <v>100</v>
      </c>
      <c r="G15" s="35"/>
      <c r="H15" s="35"/>
      <c r="I15" s="20" t="s">
        <v>39</v>
      </c>
      <c r="J15" s="23">
        <f>IF(I15="Less(-)",-1,1)</f>
        <v>1</v>
      </c>
      <c r="K15" s="24" t="s">
        <v>53</v>
      </c>
      <c r="L15" s="223" t="s">
        <v>58</v>
      </c>
      <c r="M15" s="227"/>
      <c r="N15" s="36"/>
      <c r="O15" s="36"/>
      <c r="P15" s="37"/>
      <c r="Q15" s="36"/>
      <c r="R15" s="36"/>
      <c r="S15" s="38"/>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0">
        <f>total_amount_ba($B$2,$D$2,D15,F15,J15,K15,M15)</f>
        <v>0</v>
      </c>
      <c r="BB15" s="30">
        <f>BA15+SUM(N15:AZ15)</f>
        <v>0</v>
      </c>
      <c r="BC15" s="225" t="str">
        <f>SpellNumber123(L15,BB15)</f>
        <v>USD Zero Only</v>
      </c>
      <c r="IE15" s="33">
        <v>1.02</v>
      </c>
      <c r="IF15" s="33" t="s">
        <v>42</v>
      </c>
      <c r="IG15" s="33" t="s">
        <v>43</v>
      </c>
      <c r="IH15" s="33">
        <v>213</v>
      </c>
      <c r="II15" s="33" t="s">
        <v>38</v>
      </c>
    </row>
    <row r="16" spans="1:243" s="32" customFormat="1" ht="44.25" customHeight="1">
      <c r="A16" s="222">
        <v>1.03</v>
      </c>
      <c r="B16" s="220" t="s">
        <v>205</v>
      </c>
      <c r="C16" s="19" t="s">
        <v>44</v>
      </c>
      <c r="D16" s="226">
        <v>1</v>
      </c>
      <c r="E16" s="224" t="s">
        <v>62</v>
      </c>
      <c r="F16" s="34">
        <v>10</v>
      </c>
      <c r="G16" s="35"/>
      <c r="H16" s="35"/>
      <c r="I16" s="20" t="s">
        <v>39</v>
      </c>
      <c r="J16" s="23">
        <f>IF(I16="Less(-)",-1,1)</f>
        <v>1</v>
      </c>
      <c r="K16" s="24" t="s">
        <v>53</v>
      </c>
      <c r="L16" s="223" t="s">
        <v>59</v>
      </c>
      <c r="M16" s="227"/>
      <c r="N16" s="36"/>
      <c r="O16" s="36"/>
      <c r="P16" s="37"/>
      <c r="Q16" s="36"/>
      <c r="R16" s="36"/>
      <c r="S16" s="38"/>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0">
        <f>total_amount_ba($B$2,$D$2,D16,F16,J16,K16,M16)</f>
        <v>0</v>
      </c>
      <c r="BB16" s="30">
        <f>BA16+SUM(N16:AZ16)</f>
        <v>0</v>
      </c>
      <c r="BC16" s="225" t="str">
        <f>SpellNumber123(L16,BB16)</f>
        <v>EUR Zero Only</v>
      </c>
      <c r="IE16" s="33">
        <v>2</v>
      </c>
      <c r="IF16" s="33" t="s">
        <v>34</v>
      </c>
      <c r="IG16" s="33" t="s">
        <v>45</v>
      </c>
      <c r="IH16" s="33">
        <v>10</v>
      </c>
      <c r="II16" s="33" t="s">
        <v>38</v>
      </c>
    </row>
    <row r="17" spans="1:243" s="32" customFormat="1" ht="47.25" customHeight="1">
      <c r="A17" s="222">
        <v>1.04</v>
      </c>
      <c r="B17" s="221" t="s">
        <v>206</v>
      </c>
      <c r="C17" s="19" t="s">
        <v>46</v>
      </c>
      <c r="D17" s="226">
        <v>1</v>
      </c>
      <c r="E17" s="224" t="s">
        <v>62</v>
      </c>
      <c r="F17" s="34">
        <v>10</v>
      </c>
      <c r="G17" s="35"/>
      <c r="H17" s="35"/>
      <c r="I17" s="20" t="s">
        <v>39</v>
      </c>
      <c r="J17" s="23">
        <f>IF(I17="Less(-)",-1,1)</f>
        <v>1</v>
      </c>
      <c r="K17" s="24" t="s">
        <v>53</v>
      </c>
      <c r="L17" s="223" t="s">
        <v>61</v>
      </c>
      <c r="M17" s="227"/>
      <c r="N17" s="36"/>
      <c r="O17" s="36"/>
      <c r="P17" s="37"/>
      <c r="Q17" s="36"/>
      <c r="R17" s="36"/>
      <c r="S17" s="38"/>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0">
        <f>total_amount_ba($B$2,$D$2,D17,F17,J17,K17,M17)</f>
        <v>0</v>
      </c>
      <c r="BB17" s="30">
        <f>BA17+SUM(N17:AZ17)</f>
        <v>0</v>
      </c>
      <c r="BC17" s="225" t="str">
        <f>SpellNumber123(L17,BB17)</f>
        <v>GBP Zero Only</v>
      </c>
      <c r="IE17" s="33">
        <v>3</v>
      </c>
      <c r="IF17" s="33" t="s">
        <v>47</v>
      </c>
      <c r="IG17" s="33" t="s">
        <v>48</v>
      </c>
      <c r="IH17" s="33">
        <v>10</v>
      </c>
      <c r="II17" s="33" t="s">
        <v>38</v>
      </c>
    </row>
    <row r="18" spans="1:243" s="32" customFormat="1" ht="42.75" customHeight="1">
      <c r="A18" s="222">
        <v>1.05</v>
      </c>
      <c r="B18" s="220" t="s">
        <v>207</v>
      </c>
      <c r="C18" s="19" t="s">
        <v>188</v>
      </c>
      <c r="D18" s="226">
        <v>1</v>
      </c>
      <c r="E18" s="224" t="s">
        <v>62</v>
      </c>
      <c r="F18" s="34">
        <v>10</v>
      </c>
      <c r="G18" s="35"/>
      <c r="H18" s="35"/>
      <c r="I18" s="20" t="s">
        <v>39</v>
      </c>
      <c r="J18" s="23">
        <f>IF(I18="Less(-)",-1,1)</f>
        <v>1</v>
      </c>
      <c r="K18" s="24" t="s">
        <v>53</v>
      </c>
      <c r="L18" s="223" t="s">
        <v>187</v>
      </c>
      <c r="M18" s="227"/>
      <c r="N18" s="36"/>
      <c r="O18" s="36"/>
      <c r="P18" s="37"/>
      <c r="Q18" s="36"/>
      <c r="R18" s="36"/>
      <c r="S18" s="38"/>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0">
        <f>total_amount_ba($B$2,$D$2,D18,F18,J18,K18,M18)</f>
        <v>0</v>
      </c>
      <c r="BB18" s="30">
        <f>BA18+SUM(N18:AZ18)</f>
        <v>0</v>
      </c>
      <c r="BC18" s="225" t="str">
        <f>SpellNumber123(L18,BB18)</f>
        <v>JPY Zero Only</v>
      </c>
      <c r="IE18" s="33">
        <v>3</v>
      </c>
      <c r="IF18" s="33" t="s">
        <v>47</v>
      </c>
      <c r="IG18" s="33" t="s">
        <v>48</v>
      </c>
      <c r="IH18" s="33">
        <v>10</v>
      </c>
      <c r="II18" s="33" t="s">
        <v>38</v>
      </c>
    </row>
    <row r="19" spans="1:243" s="32" customFormat="1" ht="33" customHeight="1" hidden="1">
      <c r="A19" s="40" t="s">
        <v>50</v>
      </c>
      <c r="B19" s="178"/>
      <c r="C19" s="42"/>
      <c r="D19" s="43"/>
      <c r="E19" s="43"/>
      <c r="F19" s="43"/>
      <c r="G19" s="43"/>
      <c r="H19" s="44"/>
      <c r="I19" s="44"/>
      <c r="J19" s="44"/>
      <c r="K19" s="44"/>
      <c r="L19" s="45"/>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7">
        <f>SUM(BA13:BA18)</f>
        <v>0</v>
      </c>
      <c r="BB19" s="47">
        <f>SUM(BB13:BB18)</f>
        <v>0</v>
      </c>
      <c r="BC19" s="31" t="str">
        <f>SpellNumber(L19,BB19)</f>
        <v> Zero Only</v>
      </c>
      <c r="IE19" s="33">
        <v>4</v>
      </c>
      <c r="IF19" s="33" t="s">
        <v>42</v>
      </c>
      <c r="IG19" s="33" t="s">
        <v>49</v>
      </c>
      <c r="IH19" s="33">
        <v>10</v>
      </c>
      <c r="II19" s="33" t="s">
        <v>38</v>
      </c>
    </row>
    <row r="20" spans="1:243" s="57" customFormat="1" ht="39" customHeight="1" hidden="1">
      <c r="A20" s="41" t="s">
        <v>55</v>
      </c>
      <c r="B20" s="48"/>
      <c r="C20" s="49"/>
      <c r="D20" s="50"/>
      <c r="E20" s="51" t="s">
        <v>51</v>
      </c>
      <c r="F20" s="64"/>
      <c r="G20" s="52"/>
      <c r="H20" s="53"/>
      <c r="I20" s="53"/>
      <c r="J20" s="53"/>
      <c r="K20" s="54"/>
      <c r="L20" s="55"/>
      <c r="M20" s="56"/>
      <c r="O20" s="32"/>
      <c r="P20" s="32"/>
      <c r="Q20" s="32"/>
      <c r="R20" s="32"/>
      <c r="S20" s="32"/>
      <c r="BA20" s="62">
        <f>IF(ISBLANK(F20),0,IF(E20="Excess (+)",ROUND(BA19+(BA19*F20),2),IF(E20="Less (-)",ROUND(BA19+(BA19*F20*(-1)),2),0)))</f>
        <v>0</v>
      </c>
      <c r="BB20" s="63">
        <f>ROUND(BA20,0)</f>
        <v>0</v>
      </c>
      <c r="BC20" s="31" t="str">
        <f>SpellNumber(L20,BB20)</f>
        <v> Zero Only</v>
      </c>
      <c r="IE20" s="58"/>
      <c r="IF20" s="58"/>
      <c r="IG20" s="58"/>
      <c r="IH20" s="58"/>
      <c r="II20" s="58"/>
    </row>
    <row r="21" spans="1:243" s="57" customFormat="1" ht="51" customHeight="1" hidden="1">
      <c r="A21" s="40" t="s">
        <v>54</v>
      </c>
      <c r="B21" s="40"/>
      <c r="C21" s="306" t="str">
        <f>SpellNumber(L19,BB19)</f>
        <v> Zero Only</v>
      </c>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7"/>
      <c r="AN21" s="307"/>
      <c r="AO21" s="307"/>
      <c r="AP21" s="307"/>
      <c r="AQ21" s="307"/>
      <c r="AR21" s="307"/>
      <c r="AS21" s="307"/>
      <c r="AT21" s="307"/>
      <c r="AU21" s="307"/>
      <c r="AV21" s="307"/>
      <c r="AW21" s="307"/>
      <c r="AX21" s="307"/>
      <c r="AY21" s="307"/>
      <c r="AZ21" s="307"/>
      <c r="BA21" s="307"/>
      <c r="BB21" s="307"/>
      <c r="BC21" s="308"/>
      <c r="IE21" s="58"/>
      <c r="IF21" s="58"/>
      <c r="IG21" s="58"/>
      <c r="IH21" s="58"/>
      <c r="II21" s="58"/>
    </row>
    <row r="22" spans="3:243" s="14" customFormat="1" ht="15">
      <c r="C22" s="59"/>
      <c r="D22" s="59"/>
      <c r="E22" s="59"/>
      <c r="F22" s="59"/>
      <c r="G22" s="59"/>
      <c r="H22" s="59"/>
      <c r="I22" s="59"/>
      <c r="J22" s="59"/>
      <c r="K22" s="59"/>
      <c r="L22" s="59"/>
      <c r="M22" s="59"/>
      <c r="O22" s="59"/>
      <c r="BA22" s="59"/>
      <c r="BC22" s="67"/>
      <c r="IE22" s="15"/>
      <c r="IF22" s="15"/>
      <c r="IG22" s="15"/>
      <c r="IH22" s="15"/>
      <c r="II22" s="15"/>
    </row>
  </sheetData>
  <sheetProtection password="C96F" sheet="1"/>
  <mergeCells count="8">
    <mergeCell ref="B6:BC6"/>
    <mergeCell ref="A9:BC9"/>
    <mergeCell ref="C21:BC21"/>
    <mergeCell ref="A1:L1"/>
    <mergeCell ref="A7:BC7"/>
    <mergeCell ref="B8:BC8"/>
    <mergeCell ref="B4:BC4"/>
    <mergeCell ref="B5:BC5"/>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0">
      <formula1>IF(ISBLANK(F20),$A$3:$C$3,$B$3:$C$3)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
      <formula1>0</formula1>
      <formula2>IF(E20&lt;&gt;"Select",99.9,0)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0">
      <formula1>IF(E20&lt;&gt;"Select",0,-1)</formula1>
      <formula2>IF(E20&lt;&gt;"Select",99.99,-1)</formula2>
    </dataValidation>
    <dataValidation allowBlank="1" showInputMessage="1" showErrorMessage="1" promptTitle="Addition / Deduction" prompt="Please Choose the correct One" sqref="J13:J18"/>
    <dataValidation type="list" showInputMessage="1" showErrorMessage="1" sqref="I13:I18">
      <formula1>"Excess(+), Less(-)"</formula1>
    </dataValidation>
    <dataValidation type="decimal" allowBlank="1" showInputMessage="1" showErrorMessage="1" errorTitle="Invalid Entry" error="Only Numeric Values are allowed. " sqref="A13:A18">
      <formula1>0</formula1>
      <formula2>999999999999999</formula2>
    </dataValidation>
    <dataValidation allowBlank="1" showInputMessage="1" showErrorMessage="1" promptTitle="Itemcode/Make" prompt="Please enter text" sqref="C13:C18"/>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dataValidation type="decimal" allowBlank="1" showInputMessage="1" showErrorMessage="1" promptTitle="Quantity" prompt="Please enter the Quantity for this item. " errorTitle="Invalid Entry" error="Only Numeric Values are allowed. " sqref="D13:D18 F13:F1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18">
      <formula1>"Partial Conversion, Full Conversion"</formula1>
    </dataValidation>
    <dataValidation type="decimal" allowBlank="1" showInputMessage="1" showErrorMessage="1" promptTitle="Price Entry" prompt="To Be Entered by Bidder." errorTitle="Invaid Entry" error="Only Numeric Values are allowed. " sqref="M14:M18">
      <formula1>0</formula1>
      <formula2>999999999999999</formula2>
    </dataValidation>
    <dataValidation type="list" allowBlank="1" showInputMessage="1" showErrorMessage="1" sqref="L15 L16 L17 L13 L14 L18">
      <formula1>"INR,USD,EUR,GBP,JPY"</formula1>
    </dataValidation>
  </dataValidations>
  <printOptions/>
  <pageMargins left="0.55" right="0.33" top="0.61" bottom="0.51" header="0.3" footer="0.3"/>
  <pageSetup horizontalDpi="600" verticalDpi="600" orientation="landscape" paperSize="9" scale="78" r:id="rId2"/>
  <rowBreaks count="1" manualBreakCount="1">
    <brk id="18" max="54" man="1"/>
  </rowBreaks>
  <drawing r:id="rId1"/>
</worksheet>
</file>

<file path=xl/worksheets/sheet10.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H25" sqref="H25"/>
    </sheetView>
  </sheetViews>
  <sheetFormatPr defaultColWidth="9.140625" defaultRowHeight="15"/>
  <sheetData>
    <row r="6" spans="5:11" ht="15">
      <c r="E6" s="420" t="s">
        <v>3</v>
      </c>
      <c r="F6" s="420"/>
      <c r="G6" s="420"/>
      <c r="H6" s="420"/>
      <c r="I6" s="420"/>
      <c r="J6" s="420"/>
      <c r="K6" s="420"/>
    </row>
    <row r="7" spans="5:11" ht="15">
      <c r="E7" s="420"/>
      <c r="F7" s="420"/>
      <c r="G7" s="420"/>
      <c r="H7" s="420"/>
      <c r="I7" s="420"/>
      <c r="J7" s="420"/>
      <c r="K7" s="420"/>
    </row>
    <row r="8" spans="5:11" ht="15">
      <c r="E8" s="420"/>
      <c r="F8" s="420"/>
      <c r="G8" s="420"/>
      <c r="H8" s="420"/>
      <c r="I8" s="420"/>
      <c r="J8" s="420"/>
      <c r="K8" s="420"/>
    </row>
    <row r="9" spans="5:11" ht="15">
      <c r="E9" s="420"/>
      <c r="F9" s="420"/>
      <c r="G9" s="420"/>
      <c r="H9" s="420"/>
      <c r="I9" s="420"/>
      <c r="J9" s="420"/>
      <c r="K9" s="420"/>
    </row>
    <row r="10" spans="5:11" ht="15">
      <c r="E10" s="420"/>
      <c r="F10" s="420"/>
      <c r="G10" s="420"/>
      <c r="H10" s="420"/>
      <c r="I10" s="420"/>
      <c r="J10" s="420"/>
      <c r="K10" s="420"/>
    </row>
    <row r="11" spans="5:11" ht="15">
      <c r="E11" s="420"/>
      <c r="F11" s="420"/>
      <c r="G11" s="420"/>
      <c r="H11" s="420"/>
      <c r="I11" s="420"/>
      <c r="J11" s="420"/>
      <c r="K11" s="420"/>
    </row>
    <row r="12" spans="5:11" ht="15">
      <c r="E12" s="420"/>
      <c r="F12" s="420"/>
      <c r="G12" s="420"/>
      <c r="H12" s="420"/>
      <c r="I12" s="420"/>
      <c r="J12" s="420"/>
      <c r="K12" s="420"/>
    </row>
    <row r="13" spans="5:11" ht="15">
      <c r="E13" s="420"/>
      <c r="F13" s="420"/>
      <c r="G13" s="420"/>
      <c r="H13" s="420"/>
      <c r="I13" s="420"/>
      <c r="J13" s="420"/>
      <c r="K13" s="420"/>
    </row>
    <row r="14" spans="5:11" ht="15">
      <c r="E14" s="420"/>
      <c r="F14" s="420"/>
      <c r="G14" s="420"/>
      <c r="H14" s="420"/>
      <c r="I14" s="420"/>
      <c r="J14" s="420"/>
      <c r="K14" s="420"/>
    </row>
  </sheetData>
  <sheetProtection/>
  <mergeCells count="1">
    <mergeCell ref="E6:K1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11"/>
  <sheetViews>
    <sheetView view="pageBreakPreview" zoomScaleNormal="70" zoomScaleSheetLayoutView="100" zoomScalePageLayoutView="0" workbookViewId="0" topLeftCell="B1">
      <selection activeCell="D8" sqref="D8"/>
    </sheetView>
  </sheetViews>
  <sheetFormatPr defaultColWidth="9.140625" defaultRowHeight="15"/>
  <cols>
    <col min="1" max="1" width="9.140625" style="194" customWidth="1"/>
    <col min="2" max="2" width="44.28125" style="196" customWidth="1"/>
    <col min="3" max="3" width="20.00390625" style="196" customWidth="1"/>
    <col min="4" max="8" width="30.7109375" style="194" customWidth="1"/>
    <col min="9" max="16384" width="9.140625" style="194" customWidth="1"/>
  </cols>
  <sheetData>
    <row r="1" spans="1:8" ht="21" customHeight="1">
      <c r="A1" s="366" t="s">
        <v>64</v>
      </c>
      <c r="B1" s="367"/>
      <c r="C1" s="354" t="s">
        <v>304</v>
      </c>
      <c r="D1" s="355"/>
      <c r="E1" s="355"/>
      <c r="F1" s="355"/>
      <c r="G1" s="355"/>
      <c r="H1" s="356"/>
    </row>
    <row r="2" spans="1:8" ht="31.5" customHeight="1">
      <c r="A2" s="357" t="s">
        <v>65</v>
      </c>
      <c r="B2" s="358"/>
      <c r="C2" s="359" t="s">
        <v>242</v>
      </c>
      <c r="D2" s="360"/>
      <c r="E2" s="360"/>
      <c r="F2" s="360"/>
      <c r="G2" s="360"/>
      <c r="H2" s="361"/>
    </row>
    <row r="3" spans="1:8" ht="27" customHeight="1">
      <c r="A3" s="362" t="s">
        <v>186</v>
      </c>
      <c r="B3" s="363"/>
      <c r="C3" s="359" t="s">
        <v>240</v>
      </c>
      <c r="D3" s="360"/>
      <c r="E3" s="360"/>
      <c r="F3" s="360"/>
      <c r="G3" s="360"/>
      <c r="H3" s="361"/>
    </row>
    <row r="4" spans="1:8" ht="68.25" customHeight="1" hidden="1">
      <c r="A4" s="343"/>
      <c r="B4" s="344"/>
      <c r="C4" s="344"/>
      <c r="D4" s="344"/>
      <c r="E4" s="344"/>
      <c r="F4" s="344"/>
      <c r="G4" s="344"/>
      <c r="H4" s="345"/>
    </row>
    <row r="5" spans="1:8" ht="30" customHeight="1">
      <c r="A5" s="346" t="s">
        <v>60</v>
      </c>
      <c r="B5" s="347"/>
      <c r="C5" s="348"/>
      <c r="D5" s="349"/>
      <c r="E5" s="349"/>
      <c r="F5" s="349"/>
      <c r="G5" s="349"/>
      <c r="H5" s="350"/>
    </row>
    <row r="6" spans="1:8" ht="70.5" customHeight="1">
      <c r="A6" s="323" t="s">
        <v>234</v>
      </c>
      <c r="B6" s="324"/>
      <c r="C6" s="324"/>
      <c r="D6" s="324"/>
      <c r="E6" s="324"/>
      <c r="F6" s="324"/>
      <c r="G6" s="325"/>
      <c r="H6" s="326"/>
    </row>
    <row r="7" spans="1:8" ht="15">
      <c r="A7" s="251" t="s">
        <v>66</v>
      </c>
      <c r="B7" s="282" t="s">
        <v>67</v>
      </c>
      <c r="C7" s="279" t="s">
        <v>75</v>
      </c>
      <c r="D7" s="279" t="s">
        <v>7</v>
      </c>
      <c r="E7" s="279" t="s">
        <v>58</v>
      </c>
      <c r="F7" s="279" t="s">
        <v>68</v>
      </c>
      <c r="G7" s="279" t="s">
        <v>61</v>
      </c>
      <c r="H7" s="279" t="s">
        <v>187</v>
      </c>
    </row>
    <row r="8" spans="1:8" ht="51.75" customHeight="1">
      <c r="A8" s="187">
        <v>1</v>
      </c>
      <c r="B8" s="283" t="s">
        <v>235</v>
      </c>
      <c r="C8" s="189" t="s">
        <v>76</v>
      </c>
      <c r="D8" s="190"/>
      <c r="E8" s="190"/>
      <c r="F8" s="190"/>
      <c r="G8" s="190"/>
      <c r="H8" s="190"/>
    </row>
    <row r="9" spans="1:8" ht="45.75" customHeight="1">
      <c r="A9" s="187">
        <v>2</v>
      </c>
      <c r="B9" s="283" t="s">
        <v>236</v>
      </c>
      <c r="C9" s="189" t="s">
        <v>76</v>
      </c>
      <c r="D9" s="190"/>
      <c r="E9" s="190"/>
      <c r="F9" s="190"/>
      <c r="G9" s="190"/>
      <c r="H9" s="190"/>
    </row>
    <row r="10" spans="1:8" ht="53.25" customHeight="1">
      <c r="A10" s="187">
        <v>3</v>
      </c>
      <c r="B10" s="283" t="s">
        <v>300</v>
      </c>
      <c r="C10" s="189" t="s">
        <v>76</v>
      </c>
      <c r="D10" s="190"/>
      <c r="E10" s="190"/>
      <c r="F10" s="190"/>
      <c r="G10" s="190"/>
      <c r="H10" s="190"/>
    </row>
    <row r="11" spans="1:8" ht="36.75" customHeight="1">
      <c r="A11" s="209"/>
      <c r="B11" s="240" t="s">
        <v>237</v>
      </c>
      <c r="C11" s="189" t="s">
        <v>76</v>
      </c>
      <c r="D11" s="284">
        <f>SUM(D8:D10)</f>
        <v>0</v>
      </c>
      <c r="E11" s="284">
        <f>SUM(E8:E10)</f>
        <v>0</v>
      </c>
      <c r="F11" s="284">
        <f>SUM(F8:F10)</f>
        <v>0</v>
      </c>
      <c r="G11" s="284">
        <f>SUM(G8:G10)</f>
        <v>0</v>
      </c>
      <c r="H11" s="284">
        <f>SUM(H8:H10)</f>
        <v>0</v>
      </c>
    </row>
  </sheetData>
  <sheetProtection/>
  <mergeCells count="10">
    <mergeCell ref="A4:H4"/>
    <mergeCell ref="A5:B5"/>
    <mergeCell ref="C5:H5"/>
    <mergeCell ref="A6:H6"/>
    <mergeCell ref="A1:B1"/>
    <mergeCell ref="C1:H1"/>
    <mergeCell ref="A2:B2"/>
    <mergeCell ref="C2:H2"/>
    <mergeCell ref="A3:B3"/>
    <mergeCell ref="C3:H3"/>
  </mergeCells>
  <printOptions/>
  <pageMargins left="0.5118110236220472" right="0.4330708661417323" top="0.7480314960629921" bottom="0.7480314960629921" header="0.31496062992125984" footer="0.31496062992125984"/>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G12"/>
  <sheetViews>
    <sheetView view="pageBreakPreview" zoomScale="85" zoomScaleNormal="85" zoomScaleSheetLayoutView="85" zoomScalePageLayoutView="0" workbookViewId="0" topLeftCell="A1">
      <selection activeCell="H18" sqref="H18"/>
    </sheetView>
  </sheetViews>
  <sheetFormatPr defaultColWidth="9.140625" defaultRowHeight="15"/>
  <cols>
    <col min="1" max="1" width="9.140625" style="194" customWidth="1"/>
    <col min="2" max="2" width="40.00390625" style="196" customWidth="1"/>
    <col min="3" max="7" width="30.7109375" style="194" customWidth="1"/>
    <col min="8" max="16384" width="9.140625" style="194" customWidth="1"/>
  </cols>
  <sheetData>
    <row r="1" spans="1:7" ht="14.25">
      <c r="A1" s="327" t="s">
        <v>64</v>
      </c>
      <c r="B1" s="328"/>
      <c r="C1" s="329" t="s">
        <v>304</v>
      </c>
      <c r="D1" s="329"/>
      <c r="E1" s="329"/>
      <c r="F1" s="330"/>
      <c r="G1" s="331"/>
    </row>
    <row r="2" spans="1:7" ht="46.5" customHeight="1">
      <c r="A2" s="332" t="s">
        <v>65</v>
      </c>
      <c r="B2" s="333"/>
      <c r="C2" s="319" t="s">
        <v>239</v>
      </c>
      <c r="D2" s="319"/>
      <c r="E2" s="319"/>
      <c r="F2" s="334"/>
      <c r="G2" s="335"/>
    </row>
    <row r="3" spans="1:7" ht="27" customHeight="1">
      <c r="A3" s="336" t="s">
        <v>186</v>
      </c>
      <c r="B3" s="337"/>
      <c r="C3" s="334" t="s">
        <v>240</v>
      </c>
      <c r="D3" s="338"/>
      <c r="E3" s="338"/>
      <c r="F3" s="338"/>
      <c r="G3" s="339"/>
    </row>
    <row r="4" spans="1:7" ht="18.75" customHeight="1" hidden="1">
      <c r="A4" s="315"/>
      <c r="B4" s="316"/>
      <c r="C4" s="316"/>
      <c r="D4" s="316"/>
      <c r="E4" s="316"/>
      <c r="F4" s="316"/>
      <c r="G4" s="317"/>
    </row>
    <row r="5" spans="1:7" ht="39" customHeight="1">
      <c r="A5" s="318" t="s">
        <v>60</v>
      </c>
      <c r="B5" s="319"/>
      <c r="C5" s="320"/>
      <c r="D5" s="321"/>
      <c r="E5" s="321"/>
      <c r="F5" s="321"/>
      <c r="G5" s="322"/>
    </row>
    <row r="6" spans="1:7" ht="66.75" customHeight="1">
      <c r="A6" s="323" t="s">
        <v>220</v>
      </c>
      <c r="B6" s="324"/>
      <c r="C6" s="324"/>
      <c r="D6" s="324"/>
      <c r="E6" s="324"/>
      <c r="F6" s="325"/>
      <c r="G6" s="326"/>
    </row>
    <row r="7" spans="1:7" ht="15">
      <c r="A7" s="68" t="s">
        <v>66</v>
      </c>
      <c r="B7" s="69" t="s">
        <v>67</v>
      </c>
      <c r="C7" s="70" t="s">
        <v>7</v>
      </c>
      <c r="D7" s="70" t="s">
        <v>58</v>
      </c>
      <c r="E7" s="70" t="s">
        <v>68</v>
      </c>
      <c r="F7" s="71" t="s">
        <v>61</v>
      </c>
      <c r="G7" s="71" t="s">
        <v>187</v>
      </c>
    </row>
    <row r="8" spans="1:7" s="237" customFormat="1" ht="39" customHeight="1">
      <c r="A8" s="243">
        <v>1</v>
      </c>
      <c r="B8" s="188" t="s">
        <v>69</v>
      </c>
      <c r="C8" s="296"/>
      <c r="D8" s="296"/>
      <c r="E8" s="296"/>
      <c r="F8" s="296"/>
      <c r="G8" s="296"/>
    </row>
    <row r="9" spans="1:7" s="237" customFormat="1" ht="37.5" customHeight="1">
      <c r="A9" s="243">
        <v>2</v>
      </c>
      <c r="B9" s="188" t="s">
        <v>70</v>
      </c>
      <c r="C9" s="296"/>
      <c r="D9" s="296"/>
      <c r="E9" s="296"/>
      <c r="F9" s="296"/>
      <c r="G9" s="296"/>
    </row>
    <row r="10" spans="1:7" s="237" customFormat="1" ht="48" customHeight="1">
      <c r="A10" s="243">
        <v>3</v>
      </c>
      <c r="B10" s="188" t="s">
        <v>71</v>
      </c>
      <c r="C10" s="296"/>
      <c r="D10" s="296"/>
      <c r="E10" s="296"/>
      <c r="F10" s="296"/>
      <c r="G10" s="296"/>
    </row>
    <row r="11" spans="1:7" s="237" customFormat="1" ht="33.75" customHeight="1">
      <c r="A11" s="245">
        <v>4</v>
      </c>
      <c r="B11" s="246" t="s">
        <v>72</v>
      </c>
      <c r="C11" s="296"/>
      <c r="D11" s="247"/>
      <c r="E11" s="247"/>
      <c r="F11" s="247"/>
      <c r="G11" s="247"/>
    </row>
    <row r="12" spans="1:7" s="237" customFormat="1" ht="75.75" thickBot="1">
      <c r="A12" s="248">
        <v>5</v>
      </c>
      <c r="B12" s="72" t="s">
        <v>202</v>
      </c>
      <c r="C12" s="195">
        <f>+SUM(C8:C11)</f>
        <v>0</v>
      </c>
      <c r="D12" s="195">
        <f>+SUM(D8:D11)</f>
        <v>0</v>
      </c>
      <c r="E12" s="195">
        <f>+SUM(E8:E11)</f>
        <v>0</v>
      </c>
      <c r="F12" s="195">
        <f>+SUM(F8:F11)</f>
        <v>0</v>
      </c>
      <c r="G12" s="195">
        <f>+SUM(G8:G11)</f>
        <v>0</v>
      </c>
    </row>
  </sheetData>
  <sheetProtection password="C96F" sheet="1"/>
  <mergeCells count="10">
    <mergeCell ref="A4:G4"/>
    <mergeCell ref="A5:B5"/>
    <mergeCell ref="C5:G5"/>
    <mergeCell ref="A6:G6"/>
    <mergeCell ref="A1:B1"/>
    <mergeCell ref="C1:G1"/>
    <mergeCell ref="A2:B2"/>
    <mergeCell ref="C2:G2"/>
    <mergeCell ref="A3:B3"/>
    <mergeCell ref="C3:G3"/>
  </mergeCells>
  <printOptions/>
  <pageMargins left="0.7" right="0.7" top="0.75" bottom="0.75" header="0.3" footer="0.3"/>
  <pageSetup horizontalDpi="600" verticalDpi="600" orientation="landscape" paperSize="9" scale="51" r:id="rId1"/>
</worksheet>
</file>

<file path=xl/worksheets/sheet3.xml><?xml version="1.0" encoding="utf-8"?>
<worksheet xmlns="http://schemas.openxmlformats.org/spreadsheetml/2006/main" xmlns:r="http://schemas.openxmlformats.org/officeDocument/2006/relationships">
  <dimension ref="A1:H37"/>
  <sheetViews>
    <sheetView view="pageBreakPreview" zoomScale="70" zoomScaleNormal="85" zoomScaleSheetLayoutView="70" zoomScalePageLayoutView="0" workbookViewId="0" topLeftCell="A26">
      <selection activeCell="H53" sqref="H53"/>
    </sheetView>
  </sheetViews>
  <sheetFormatPr defaultColWidth="9.140625" defaultRowHeight="15"/>
  <cols>
    <col min="1" max="1" width="9.140625" style="194" customWidth="1"/>
    <col min="2" max="2" width="38.00390625" style="196" customWidth="1"/>
    <col min="3" max="3" width="20.00390625" style="196" customWidth="1"/>
    <col min="4" max="8" width="30.7109375" style="194" customWidth="1"/>
    <col min="9" max="16384" width="9.140625" style="194" customWidth="1"/>
  </cols>
  <sheetData>
    <row r="1" spans="1:8" ht="22.5" customHeight="1">
      <c r="A1" s="352" t="s">
        <v>64</v>
      </c>
      <c r="B1" s="353"/>
      <c r="C1" s="354" t="s">
        <v>304</v>
      </c>
      <c r="D1" s="355"/>
      <c r="E1" s="355"/>
      <c r="F1" s="355"/>
      <c r="G1" s="355"/>
      <c r="H1" s="356"/>
    </row>
    <row r="2" spans="1:8" ht="32.25" customHeight="1">
      <c r="A2" s="357" t="s">
        <v>65</v>
      </c>
      <c r="B2" s="358"/>
      <c r="C2" s="359" t="s">
        <v>241</v>
      </c>
      <c r="D2" s="360"/>
      <c r="E2" s="360"/>
      <c r="F2" s="360"/>
      <c r="G2" s="360"/>
      <c r="H2" s="361"/>
    </row>
    <row r="3" spans="1:8" ht="27" customHeight="1">
      <c r="A3" s="362" t="s">
        <v>186</v>
      </c>
      <c r="B3" s="363"/>
      <c r="C3" s="359" t="s">
        <v>240</v>
      </c>
      <c r="D3" s="360"/>
      <c r="E3" s="360"/>
      <c r="F3" s="360"/>
      <c r="G3" s="360"/>
      <c r="H3" s="361"/>
    </row>
    <row r="4" spans="1:8" ht="14.25" hidden="1">
      <c r="A4" s="343" t="s">
        <v>73</v>
      </c>
      <c r="B4" s="344"/>
      <c r="C4" s="344"/>
      <c r="D4" s="344"/>
      <c r="E4" s="344"/>
      <c r="F4" s="344"/>
      <c r="G4" s="344"/>
      <c r="H4" s="345"/>
    </row>
    <row r="5" spans="1:8" ht="30" customHeight="1">
      <c r="A5" s="346" t="s">
        <v>60</v>
      </c>
      <c r="B5" s="347"/>
      <c r="C5" s="348"/>
      <c r="D5" s="349"/>
      <c r="E5" s="349"/>
      <c r="F5" s="349"/>
      <c r="G5" s="349"/>
      <c r="H5" s="350"/>
    </row>
    <row r="6" spans="1:8" ht="43.5" customHeight="1">
      <c r="A6" s="323" t="s">
        <v>231</v>
      </c>
      <c r="B6" s="324"/>
      <c r="C6" s="324"/>
      <c r="D6" s="324"/>
      <c r="E6" s="324"/>
      <c r="F6" s="324"/>
      <c r="G6" s="325"/>
      <c r="H6" s="326"/>
    </row>
    <row r="7" spans="1:8" ht="18" customHeight="1">
      <c r="A7" s="70" t="s">
        <v>66</v>
      </c>
      <c r="B7" s="69" t="s">
        <v>74</v>
      </c>
      <c r="C7" s="69" t="s">
        <v>75</v>
      </c>
      <c r="D7" s="70" t="s">
        <v>7</v>
      </c>
      <c r="E7" s="70" t="s">
        <v>58</v>
      </c>
      <c r="F7" s="70" t="s">
        <v>68</v>
      </c>
      <c r="G7" s="70" t="s">
        <v>61</v>
      </c>
      <c r="H7" s="70" t="s">
        <v>187</v>
      </c>
    </row>
    <row r="8" spans="1:8" s="237" customFormat="1" ht="30.75" customHeight="1">
      <c r="A8" s="287">
        <v>1</v>
      </c>
      <c r="B8" s="351" t="s">
        <v>215</v>
      </c>
      <c r="C8" s="341"/>
      <c r="D8" s="341"/>
      <c r="E8" s="341"/>
      <c r="F8" s="341"/>
      <c r="G8" s="341"/>
      <c r="H8" s="342"/>
    </row>
    <row r="9" spans="1:8" s="237" customFormat="1" ht="30.75" customHeight="1">
      <c r="A9" s="287">
        <v>1.1</v>
      </c>
      <c r="B9" s="288" t="s">
        <v>258</v>
      </c>
      <c r="C9" s="289"/>
      <c r="D9" s="289"/>
      <c r="E9" s="289"/>
      <c r="F9" s="289"/>
      <c r="G9" s="289"/>
      <c r="H9" s="290"/>
    </row>
    <row r="10" spans="1:8" s="237" customFormat="1" ht="30.75" customHeight="1">
      <c r="A10" s="287" t="s">
        <v>259</v>
      </c>
      <c r="B10" s="288" t="s">
        <v>260</v>
      </c>
      <c r="C10" s="289"/>
      <c r="D10" s="289"/>
      <c r="E10" s="289"/>
      <c r="F10" s="289"/>
      <c r="G10" s="289"/>
      <c r="H10" s="290"/>
    </row>
    <row r="11" spans="1:8" ht="25.5" customHeight="1">
      <c r="A11" s="187" t="s">
        <v>261</v>
      </c>
      <c r="B11" s="262" t="s">
        <v>250</v>
      </c>
      <c r="C11" s="187" t="s">
        <v>76</v>
      </c>
      <c r="D11" s="297"/>
      <c r="E11" s="297"/>
      <c r="F11" s="297"/>
      <c r="G11" s="297"/>
      <c r="H11" s="297"/>
    </row>
    <row r="12" spans="1:8" ht="29.25" customHeight="1">
      <c r="A12" s="187" t="s">
        <v>262</v>
      </c>
      <c r="B12" s="262" t="s">
        <v>251</v>
      </c>
      <c r="C12" s="187" t="s">
        <v>76</v>
      </c>
      <c r="D12" s="297"/>
      <c r="E12" s="297"/>
      <c r="F12" s="297"/>
      <c r="G12" s="297"/>
      <c r="H12" s="297"/>
    </row>
    <row r="13" spans="1:8" ht="29.25" customHeight="1">
      <c r="A13" s="187" t="s">
        <v>263</v>
      </c>
      <c r="B13" s="262" t="s">
        <v>252</v>
      </c>
      <c r="C13" s="187" t="s">
        <v>76</v>
      </c>
      <c r="D13" s="297"/>
      <c r="E13" s="297"/>
      <c r="F13" s="297"/>
      <c r="G13" s="297"/>
      <c r="H13" s="297"/>
    </row>
    <row r="14" spans="1:8" ht="29.25" customHeight="1">
      <c r="A14" s="187" t="s">
        <v>264</v>
      </c>
      <c r="B14" s="262" t="s">
        <v>253</v>
      </c>
      <c r="C14" s="187" t="s">
        <v>76</v>
      </c>
      <c r="D14" s="297"/>
      <c r="E14" s="297"/>
      <c r="F14" s="297"/>
      <c r="G14" s="297"/>
      <c r="H14" s="297"/>
    </row>
    <row r="15" spans="1:8" ht="29.25" customHeight="1">
      <c r="A15" s="187" t="s">
        <v>265</v>
      </c>
      <c r="B15" s="262" t="s">
        <v>254</v>
      </c>
      <c r="C15" s="187" t="s">
        <v>76</v>
      </c>
      <c r="D15" s="297"/>
      <c r="E15" s="297"/>
      <c r="F15" s="297"/>
      <c r="G15" s="297"/>
      <c r="H15" s="297"/>
    </row>
    <row r="16" spans="1:8" ht="29.25" customHeight="1">
      <c r="A16" s="187" t="s">
        <v>266</v>
      </c>
      <c r="B16" s="262" t="s">
        <v>255</v>
      </c>
      <c r="C16" s="187" t="s">
        <v>76</v>
      </c>
      <c r="D16" s="297"/>
      <c r="E16" s="297"/>
      <c r="F16" s="297"/>
      <c r="G16" s="297"/>
      <c r="H16" s="297"/>
    </row>
    <row r="17" spans="1:8" ht="30" customHeight="1">
      <c r="A17" s="187" t="s">
        <v>267</v>
      </c>
      <c r="B17" s="262" t="s">
        <v>256</v>
      </c>
      <c r="C17" s="187" t="s">
        <v>76</v>
      </c>
      <c r="D17" s="297"/>
      <c r="E17" s="297"/>
      <c r="F17" s="297"/>
      <c r="G17" s="297"/>
      <c r="H17" s="297"/>
    </row>
    <row r="18" spans="1:8" ht="30" customHeight="1">
      <c r="A18" s="187" t="s">
        <v>268</v>
      </c>
      <c r="B18" s="262" t="s">
        <v>257</v>
      </c>
      <c r="C18" s="187" t="s">
        <v>76</v>
      </c>
      <c r="D18" s="297"/>
      <c r="E18" s="297"/>
      <c r="F18" s="297"/>
      <c r="G18" s="297"/>
      <c r="H18" s="297"/>
    </row>
    <row r="19" spans="1:8" ht="30" customHeight="1">
      <c r="A19" s="187" t="s">
        <v>277</v>
      </c>
      <c r="B19" s="262" t="s">
        <v>282</v>
      </c>
      <c r="C19" s="187" t="s">
        <v>76</v>
      </c>
      <c r="D19" s="249">
        <f>+SUBTOTAL(9,D11:D18)</f>
        <v>0</v>
      </c>
      <c r="E19" s="287">
        <f>+SUBTOTAL(9,E11:E18)</f>
        <v>0</v>
      </c>
      <c r="F19" s="287">
        <f>+SUBTOTAL(9,F11:F18)</f>
        <v>0</v>
      </c>
      <c r="G19" s="287">
        <f>+SUBTOTAL(9,G11:G18)</f>
        <v>0</v>
      </c>
      <c r="H19" s="287">
        <f>+SUBTOTAL(9,H11:H18)</f>
        <v>0</v>
      </c>
    </row>
    <row r="20" spans="1:8" ht="30" customHeight="1">
      <c r="A20" s="287" t="s">
        <v>270</v>
      </c>
      <c r="B20" s="340" t="s">
        <v>278</v>
      </c>
      <c r="C20" s="341"/>
      <c r="D20" s="341"/>
      <c r="E20" s="341"/>
      <c r="F20" s="341"/>
      <c r="G20" s="341"/>
      <c r="H20" s="342"/>
    </row>
    <row r="21" spans="1:8" ht="30" customHeight="1">
      <c r="A21" s="238" t="s">
        <v>269</v>
      </c>
      <c r="B21" s="188" t="s">
        <v>279</v>
      </c>
      <c r="C21" s="187" t="s">
        <v>76</v>
      </c>
      <c r="D21" s="297"/>
      <c r="E21" s="297"/>
      <c r="F21" s="297"/>
      <c r="G21" s="297"/>
      <c r="H21" s="297"/>
    </row>
    <row r="22" spans="1:8" ht="30" customHeight="1">
      <c r="A22" s="238" t="s">
        <v>273</v>
      </c>
      <c r="B22" s="188" t="s">
        <v>280</v>
      </c>
      <c r="C22" s="187" t="s">
        <v>76</v>
      </c>
      <c r="D22" s="297"/>
      <c r="E22" s="297"/>
      <c r="F22" s="297"/>
      <c r="G22" s="297"/>
      <c r="H22" s="297"/>
    </row>
    <row r="23" spans="1:8" ht="30" customHeight="1">
      <c r="A23" s="238" t="s">
        <v>274</v>
      </c>
      <c r="B23" s="188" t="s">
        <v>281</v>
      </c>
      <c r="C23" s="187" t="s">
        <v>76</v>
      </c>
      <c r="D23" s="297"/>
      <c r="E23" s="297"/>
      <c r="F23" s="297"/>
      <c r="G23" s="297"/>
      <c r="H23" s="297"/>
    </row>
    <row r="24" spans="1:8" ht="30" customHeight="1">
      <c r="A24" s="238" t="s">
        <v>275</v>
      </c>
      <c r="B24" s="188" t="s">
        <v>257</v>
      </c>
      <c r="C24" s="187" t="s">
        <v>76</v>
      </c>
      <c r="D24" s="297"/>
      <c r="E24" s="297"/>
      <c r="F24" s="297"/>
      <c r="G24" s="297"/>
      <c r="H24" s="297"/>
    </row>
    <row r="25" spans="1:8" ht="30" customHeight="1">
      <c r="A25" s="238" t="s">
        <v>276</v>
      </c>
      <c r="B25" s="188" t="s">
        <v>283</v>
      </c>
      <c r="C25" s="187" t="s">
        <v>76</v>
      </c>
      <c r="D25" s="287">
        <f>+SUBTOTAL(9,D21:D24)</f>
        <v>0</v>
      </c>
      <c r="E25" s="287">
        <f>+SUBTOTAL(9,E21:E24)</f>
        <v>0</v>
      </c>
      <c r="F25" s="287">
        <f>+SUBTOTAL(9,F21:F24)</f>
        <v>0</v>
      </c>
      <c r="G25" s="287">
        <f>+SUBTOTAL(9,G21:G24)</f>
        <v>0</v>
      </c>
      <c r="H25" s="287">
        <f>+SUBTOTAL(9,H21:H24)</f>
        <v>0</v>
      </c>
    </row>
    <row r="26" spans="1:8" ht="30" customHeight="1">
      <c r="A26" s="287" t="s">
        <v>271</v>
      </c>
      <c r="B26" s="292" t="s">
        <v>284</v>
      </c>
      <c r="C26" s="187" t="s">
        <v>76</v>
      </c>
      <c r="D26" s="297"/>
      <c r="E26" s="297"/>
      <c r="F26" s="297"/>
      <c r="G26" s="297"/>
      <c r="H26" s="297"/>
    </row>
    <row r="27" spans="1:8" ht="30" customHeight="1">
      <c r="A27" s="287" t="s">
        <v>272</v>
      </c>
      <c r="B27" s="292" t="s">
        <v>285</v>
      </c>
      <c r="C27" s="187" t="s">
        <v>76</v>
      </c>
      <c r="D27" s="297"/>
      <c r="E27" s="297"/>
      <c r="F27" s="297"/>
      <c r="G27" s="297"/>
      <c r="H27" s="297"/>
    </row>
    <row r="28" spans="1:8" ht="30" customHeight="1">
      <c r="A28" s="287">
        <v>1.2</v>
      </c>
      <c r="B28" s="292" t="s">
        <v>286</v>
      </c>
      <c r="C28" s="187" t="s">
        <v>76</v>
      </c>
      <c r="D28" s="297"/>
      <c r="E28" s="297"/>
      <c r="F28" s="297"/>
      <c r="G28" s="297"/>
      <c r="H28" s="297"/>
    </row>
    <row r="29" spans="1:8" ht="30" customHeight="1">
      <c r="A29" s="287">
        <v>1.3</v>
      </c>
      <c r="B29" s="292" t="s">
        <v>287</v>
      </c>
      <c r="C29" s="187" t="s">
        <v>76</v>
      </c>
      <c r="D29" s="297"/>
      <c r="E29" s="297"/>
      <c r="F29" s="297"/>
      <c r="G29" s="297"/>
      <c r="H29" s="297"/>
    </row>
    <row r="30" spans="1:8" ht="33" customHeight="1">
      <c r="A30" s="287">
        <v>1.4</v>
      </c>
      <c r="B30" s="292" t="s">
        <v>288</v>
      </c>
      <c r="C30" s="187" t="s">
        <v>76</v>
      </c>
      <c r="D30" s="297"/>
      <c r="E30" s="297"/>
      <c r="F30" s="297"/>
      <c r="G30" s="297"/>
      <c r="H30" s="297"/>
    </row>
    <row r="31" spans="1:8" ht="30" customHeight="1">
      <c r="A31" s="287">
        <v>1.5</v>
      </c>
      <c r="B31" s="340" t="s">
        <v>293</v>
      </c>
      <c r="C31" s="341"/>
      <c r="D31" s="341"/>
      <c r="E31" s="341"/>
      <c r="F31" s="341"/>
      <c r="G31" s="341"/>
      <c r="H31" s="342"/>
    </row>
    <row r="32" spans="1:8" ht="30" customHeight="1">
      <c r="A32" s="238" t="s">
        <v>289</v>
      </c>
      <c r="B32" s="293" t="s">
        <v>216</v>
      </c>
      <c r="C32" s="189" t="s">
        <v>76</v>
      </c>
      <c r="D32" s="297"/>
      <c r="E32" s="297"/>
      <c r="F32" s="297"/>
      <c r="G32" s="297"/>
      <c r="H32" s="297"/>
    </row>
    <row r="33" spans="1:8" ht="30" customHeight="1">
      <c r="A33" s="238" t="s">
        <v>290</v>
      </c>
      <c r="B33" s="293" t="s">
        <v>77</v>
      </c>
      <c r="C33" s="189" t="s">
        <v>76</v>
      </c>
      <c r="D33" s="297"/>
      <c r="E33" s="297"/>
      <c r="F33" s="297"/>
      <c r="G33" s="297"/>
      <c r="H33" s="297"/>
    </row>
    <row r="34" spans="1:8" ht="30" customHeight="1">
      <c r="A34" s="238" t="s">
        <v>291</v>
      </c>
      <c r="B34" s="293" t="s">
        <v>78</v>
      </c>
      <c r="C34" s="189" t="s">
        <v>76</v>
      </c>
      <c r="D34" s="297"/>
      <c r="E34" s="297"/>
      <c r="F34" s="297"/>
      <c r="G34" s="297"/>
      <c r="H34" s="297"/>
    </row>
    <row r="35" spans="1:8" ht="30" customHeight="1">
      <c r="A35" s="238" t="s">
        <v>292</v>
      </c>
      <c r="B35" s="291" t="s">
        <v>79</v>
      </c>
      <c r="C35" s="189" t="s">
        <v>76</v>
      </c>
      <c r="D35" s="297"/>
      <c r="E35" s="297"/>
      <c r="F35" s="297"/>
      <c r="G35" s="297"/>
      <c r="H35" s="297"/>
    </row>
    <row r="36" spans="1:8" ht="30" customHeight="1">
      <c r="A36" s="238" t="s">
        <v>294</v>
      </c>
      <c r="B36" s="188" t="s">
        <v>295</v>
      </c>
      <c r="C36" s="189" t="s">
        <v>76</v>
      </c>
      <c r="D36" s="421">
        <f>+SUBTOTAL(9,D32:D35)</f>
        <v>0</v>
      </c>
      <c r="E36" s="421">
        <f>+SUBTOTAL(9,E32:E35)</f>
        <v>0</v>
      </c>
      <c r="F36" s="421">
        <f>+SUBTOTAL(9,F32:F35)</f>
        <v>0</v>
      </c>
      <c r="G36" s="421">
        <f>+SUBTOTAL(9,G32:G35)</f>
        <v>0</v>
      </c>
      <c r="H36" s="421">
        <f>+SUBTOTAL(9,H32:H35)</f>
        <v>0</v>
      </c>
    </row>
    <row r="37" spans="1:8" ht="37.5" customHeight="1">
      <c r="A37" s="294">
        <v>2</v>
      </c>
      <c r="B37" s="240" t="s">
        <v>299</v>
      </c>
      <c r="C37" s="241" t="s">
        <v>76</v>
      </c>
      <c r="D37" s="421">
        <f>+SUBTOTAL(9,D11:D36)</f>
        <v>0</v>
      </c>
      <c r="E37" s="421">
        <f>+SUBTOTAL(9,E11:E36)</f>
        <v>0</v>
      </c>
      <c r="F37" s="421">
        <f>+SUBTOTAL(9,F11:F36)</f>
        <v>0</v>
      </c>
      <c r="G37" s="421">
        <f>+SUBTOTAL(9,G11:G36)</f>
        <v>0</v>
      </c>
      <c r="H37" s="421">
        <f>+SUBTOTAL(9,H11:H36)</f>
        <v>0</v>
      </c>
    </row>
  </sheetData>
  <sheetProtection password="C96F" sheet="1"/>
  <mergeCells count="13">
    <mergeCell ref="A1:B1"/>
    <mergeCell ref="C1:H1"/>
    <mergeCell ref="A2:B2"/>
    <mergeCell ref="C2:H2"/>
    <mergeCell ref="A3:B3"/>
    <mergeCell ref="C3:H3"/>
    <mergeCell ref="B31:H31"/>
    <mergeCell ref="A4:H4"/>
    <mergeCell ref="A5:B5"/>
    <mergeCell ref="C5:H5"/>
    <mergeCell ref="A6:H6"/>
    <mergeCell ref="B8:H8"/>
    <mergeCell ref="B20:H20"/>
  </mergeCells>
  <printOptions/>
  <pageMargins left="0.7" right="0.7" top="0.75" bottom="0.75" header="0.3" footer="0.3"/>
  <pageSetup horizontalDpi="600" verticalDpi="600" orientation="landscape" paperSize="9" scale="46" r:id="rId1"/>
</worksheet>
</file>

<file path=xl/worksheets/sheet4.xml><?xml version="1.0" encoding="utf-8"?>
<worksheet xmlns="http://schemas.openxmlformats.org/spreadsheetml/2006/main" xmlns:r="http://schemas.openxmlformats.org/officeDocument/2006/relationships">
  <dimension ref="A1:H34"/>
  <sheetViews>
    <sheetView view="pageBreakPreview" zoomScale="70" zoomScaleNormal="85" zoomScaleSheetLayoutView="70" zoomScalePageLayoutView="0" workbookViewId="0" topLeftCell="A19">
      <selection activeCell="L35" sqref="L35"/>
    </sheetView>
  </sheetViews>
  <sheetFormatPr defaultColWidth="9.140625" defaultRowHeight="15"/>
  <cols>
    <col min="1" max="1" width="9.140625" style="194" customWidth="1"/>
    <col min="2" max="2" width="44.28125" style="196" customWidth="1"/>
    <col min="3" max="3" width="20.00390625" style="196" customWidth="1"/>
    <col min="4" max="8" width="30.7109375" style="194" customWidth="1"/>
    <col min="9" max="16384" width="9.140625" style="194" customWidth="1"/>
  </cols>
  <sheetData>
    <row r="1" spans="1:8" ht="24" customHeight="1">
      <c r="A1" s="352" t="s">
        <v>64</v>
      </c>
      <c r="B1" s="353"/>
      <c r="C1" s="354" t="s">
        <v>304</v>
      </c>
      <c r="D1" s="355"/>
      <c r="E1" s="355"/>
      <c r="F1" s="355"/>
      <c r="G1" s="355"/>
      <c r="H1" s="356"/>
    </row>
    <row r="2" spans="1:8" ht="38.25" customHeight="1">
      <c r="A2" s="357" t="s">
        <v>65</v>
      </c>
      <c r="B2" s="358"/>
      <c r="C2" s="359" t="s">
        <v>192</v>
      </c>
      <c r="D2" s="360"/>
      <c r="E2" s="360"/>
      <c r="F2" s="360"/>
      <c r="G2" s="360"/>
      <c r="H2" s="361"/>
    </row>
    <row r="3" spans="1:8" ht="27" customHeight="1">
      <c r="A3" s="362" t="s">
        <v>186</v>
      </c>
      <c r="B3" s="363"/>
      <c r="C3" s="359" t="s">
        <v>240</v>
      </c>
      <c r="D3" s="360"/>
      <c r="E3" s="360"/>
      <c r="F3" s="360"/>
      <c r="G3" s="360"/>
      <c r="H3" s="361"/>
    </row>
    <row r="4" spans="1:8" ht="30" customHeight="1">
      <c r="A4" s="346" t="s">
        <v>60</v>
      </c>
      <c r="B4" s="347"/>
      <c r="C4" s="348"/>
      <c r="D4" s="349"/>
      <c r="E4" s="349"/>
      <c r="F4" s="349"/>
      <c r="G4" s="349"/>
      <c r="H4" s="350"/>
    </row>
    <row r="5" spans="1:8" ht="64.5" customHeight="1">
      <c r="A5" s="323" t="s">
        <v>221</v>
      </c>
      <c r="B5" s="324"/>
      <c r="C5" s="324"/>
      <c r="D5" s="324"/>
      <c r="E5" s="324"/>
      <c r="F5" s="324"/>
      <c r="G5" s="325"/>
      <c r="H5" s="326"/>
    </row>
    <row r="6" spans="1:8" ht="15">
      <c r="A6" s="70" t="s">
        <v>66</v>
      </c>
      <c r="B6" s="69" t="s">
        <v>80</v>
      </c>
      <c r="C6" s="69" t="s">
        <v>75</v>
      </c>
      <c r="D6" s="70" t="s">
        <v>7</v>
      </c>
      <c r="E6" s="70" t="s">
        <v>58</v>
      </c>
      <c r="F6" s="70" t="s">
        <v>68</v>
      </c>
      <c r="G6" s="70" t="s">
        <v>61</v>
      </c>
      <c r="H6" s="70" t="s">
        <v>187</v>
      </c>
    </row>
    <row r="7" spans="1:8" ht="21" customHeight="1">
      <c r="A7" s="187">
        <v>1</v>
      </c>
      <c r="B7" s="334" t="s">
        <v>81</v>
      </c>
      <c r="C7" s="338"/>
      <c r="D7" s="338"/>
      <c r="E7" s="338"/>
      <c r="F7" s="338"/>
      <c r="G7" s="338"/>
      <c r="H7" s="365"/>
    </row>
    <row r="8" spans="1:8" ht="32.25" customHeight="1">
      <c r="A8" s="187">
        <v>1.1</v>
      </c>
      <c r="B8" s="188" t="s">
        <v>296</v>
      </c>
      <c r="C8" s="187" t="s">
        <v>76</v>
      </c>
      <c r="D8" s="297"/>
      <c r="E8" s="297"/>
      <c r="F8" s="297"/>
      <c r="G8" s="297"/>
      <c r="H8" s="297"/>
    </row>
    <row r="9" spans="1:8" ht="32.25" customHeight="1">
      <c r="A9" s="187">
        <v>1.2</v>
      </c>
      <c r="B9" s="188" t="s">
        <v>297</v>
      </c>
      <c r="C9" s="187" t="s">
        <v>76</v>
      </c>
      <c r="D9" s="297"/>
      <c r="E9" s="297"/>
      <c r="F9" s="297"/>
      <c r="G9" s="297"/>
      <c r="H9" s="297"/>
    </row>
    <row r="10" spans="1:8" ht="30" customHeight="1">
      <c r="A10" s="187">
        <v>1.6</v>
      </c>
      <c r="B10" s="188" t="s">
        <v>298</v>
      </c>
      <c r="C10" s="187" t="s">
        <v>76</v>
      </c>
      <c r="D10" s="253">
        <f>+SUBTOTAL(9,D8:D9)</f>
        <v>0</v>
      </c>
      <c r="E10" s="253">
        <f>+SUBTOTAL(9,E8:E9)</f>
        <v>0</v>
      </c>
      <c r="F10" s="253">
        <f>+SUBTOTAL(9,F8:F9)</f>
        <v>0</v>
      </c>
      <c r="G10" s="253">
        <f>+SUBTOTAL(9,G8:G9)</f>
        <v>0</v>
      </c>
      <c r="H10" s="253">
        <f>+SUBTOTAL(9,H8:H9)</f>
        <v>0</v>
      </c>
    </row>
    <row r="11" spans="1:8" ht="32.25" customHeight="1">
      <c r="A11" s="187">
        <v>2</v>
      </c>
      <c r="B11" s="188" t="s">
        <v>82</v>
      </c>
      <c r="C11" s="187" t="s">
        <v>76</v>
      </c>
      <c r="D11" s="297"/>
      <c r="E11" s="297"/>
      <c r="F11" s="297"/>
      <c r="G11" s="297"/>
      <c r="H11" s="297"/>
    </row>
    <row r="12" spans="1:8" ht="30" customHeight="1">
      <c r="A12" s="187">
        <v>3</v>
      </c>
      <c r="B12" s="364" t="s">
        <v>83</v>
      </c>
      <c r="C12" s="338"/>
      <c r="D12" s="338"/>
      <c r="E12" s="338"/>
      <c r="F12" s="338"/>
      <c r="G12" s="338"/>
      <c r="H12" s="365"/>
    </row>
    <row r="13" spans="1:8" ht="25.5" customHeight="1">
      <c r="A13" s="238">
        <v>3.1</v>
      </c>
      <c r="B13" s="188" t="s">
        <v>84</v>
      </c>
      <c r="C13" s="189" t="s">
        <v>76</v>
      </c>
      <c r="D13" s="297"/>
      <c r="E13" s="297"/>
      <c r="F13" s="297"/>
      <c r="G13" s="297"/>
      <c r="H13" s="297"/>
    </row>
    <row r="14" spans="1:8" ht="22.5" customHeight="1">
      <c r="A14" s="238">
        <v>3.2</v>
      </c>
      <c r="B14" s="188" t="s">
        <v>85</v>
      </c>
      <c r="C14" s="189" t="s">
        <v>76</v>
      </c>
      <c r="D14" s="297"/>
      <c r="E14" s="297"/>
      <c r="F14" s="297"/>
      <c r="G14" s="297"/>
      <c r="H14" s="297"/>
    </row>
    <row r="15" spans="1:8" ht="30" customHeight="1">
      <c r="A15" s="187">
        <v>3.3</v>
      </c>
      <c r="B15" s="239" t="s">
        <v>86</v>
      </c>
      <c r="C15" s="187" t="s">
        <v>76</v>
      </c>
      <c r="D15" s="253">
        <f>+SUBTOTAL(9,D13:D14)</f>
        <v>0</v>
      </c>
      <c r="E15" s="253">
        <f>+SUBTOTAL(9,E13:E14)</f>
        <v>0</v>
      </c>
      <c r="F15" s="253">
        <f>+SUBTOTAL(9,F13:F14)</f>
        <v>0</v>
      </c>
      <c r="G15" s="253">
        <f>+SUBTOTAL(9,G13:G14)</f>
        <v>0</v>
      </c>
      <c r="H15" s="253">
        <f>+SUBTOTAL(9,H13:H14)</f>
        <v>0</v>
      </c>
    </row>
    <row r="16" spans="1:8" ht="30" customHeight="1">
      <c r="A16" s="187">
        <v>4</v>
      </c>
      <c r="B16" s="334" t="s">
        <v>87</v>
      </c>
      <c r="C16" s="338"/>
      <c r="D16" s="338"/>
      <c r="E16" s="338"/>
      <c r="F16" s="338"/>
      <c r="G16" s="338"/>
      <c r="H16" s="365"/>
    </row>
    <row r="17" spans="1:8" ht="21" customHeight="1">
      <c r="A17" s="238">
        <v>4.1</v>
      </c>
      <c r="B17" s="188" t="s">
        <v>88</v>
      </c>
      <c r="C17" s="189" t="s">
        <v>76</v>
      </c>
      <c r="D17" s="297"/>
      <c r="E17" s="297"/>
      <c r="F17" s="297"/>
      <c r="G17" s="297"/>
      <c r="H17" s="297"/>
    </row>
    <row r="18" spans="1:8" ht="18.75" customHeight="1">
      <c r="A18" s="238">
        <v>4.2</v>
      </c>
      <c r="B18" s="188" t="s">
        <v>89</v>
      </c>
      <c r="C18" s="189" t="s">
        <v>76</v>
      </c>
      <c r="D18" s="297"/>
      <c r="E18" s="297"/>
      <c r="F18" s="297"/>
      <c r="G18" s="297"/>
      <c r="H18" s="297"/>
    </row>
    <row r="19" spans="1:8" ht="21" customHeight="1">
      <c r="A19" s="238">
        <v>4.3</v>
      </c>
      <c r="B19" s="188" t="s">
        <v>90</v>
      </c>
      <c r="C19" s="189" t="s">
        <v>76</v>
      </c>
      <c r="D19" s="297"/>
      <c r="E19" s="297"/>
      <c r="F19" s="297"/>
      <c r="G19" s="297"/>
      <c r="H19" s="297"/>
    </row>
    <row r="20" spans="1:8" ht="21" customHeight="1">
      <c r="A20" s="238">
        <v>4.4</v>
      </c>
      <c r="B20" s="188" t="s">
        <v>91</v>
      </c>
      <c r="C20" s="189" t="s">
        <v>76</v>
      </c>
      <c r="D20" s="297"/>
      <c r="E20" s="297"/>
      <c r="F20" s="297"/>
      <c r="G20" s="297"/>
      <c r="H20" s="297"/>
    </row>
    <row r="21" spans="1:8" ht="18.75" customHeight="1">
      <c r="A21" s="238">
        <v>4.5</v>
      </c>
      <c r="B21" s="188" t="s">
        <v>92</v>
      </c>
      <c r="C21" s="189" t="s">
        <v>76</v>
      </c>
      <c r="D21" s="297"/>
      <c r="E21" s="297"/>
      <c r="F21" s="297"/>
      <c r="G21" s="297"/>
      <c r="H21" s="297"/>
    </row>
    <row r="22" spans="1:8" ht="30" customHeight="1">
      <c r="A22" s="187">
        <v>4.6</v>
      </c>
      <c r="B22" s="239" t="s">
        <v>93</v>
      </c>
      <c r="C22" s="187" t="s">
        <v>76</v>
      </c>
      <c r="D22" s="253">
        <f>+SUBTOTAL(9,D17:D21)</f>
        <v>0</v>
      </c>
      <c r="E22" s="253">
        <f>+SUBTOTAL(9,E17:E21)</f>
        <v>0</v>
      </c>
      <c r="F22" s="253">
        <f>+SUBTOTAL(9,F17:F21)</f>
        <v>0</v>
      </c>
      <c r="G22" s="253">
        <f>+SUBTOTAL(9,G17:G21)</f>
        <v>0</v>
      </c>
      <c r="H22" s="253">
        <f>+SUBTOTAL(9,H17:H21)</f>
        <v>0</v>
      </c>
    </row>
    <row r="23" spans="1:8" ht="50.25" customHeight="1">
      <c r="A23" s="187">
        <v>5</v>
      </c>
      <c r="B23" s="262" t="s">
        <v>94</v>
      </c>
      <c r="C23" s="187" t="s">
        <v>76</v>
      </c>
      <c r="D23" s="297"/>
      <c r="E23" s="297"/>
      <c r="F23" s="297"/>
      <c r="G23" s="297"/>
      <c r="H23" s="297"/>
    </row>
    <row r="24" spans="1:8" ht="30" customHeight="1">
      <c r="A24" s="187">
        <v>6</v>
      </c>
      <c r="B24" s="364" t="s">
        <v>95</v>
      </c>
      <c r="C24" s="338"/>
      <c r="D24" s="338"/>
      <c r="E24" s="338"/>
      <c r="F24" s="338"/>
      <c r="G24" s="338"/>
      <c r="H24" s="365"/>
    </row>
    <row r="25" spans="1:8" ht="30.75" customHeight="1">
      <c r="A25" s="238">
        <v>6.1</v>
      </c>
      <c r="B25" s="263" t="s">
        <v>96</v>
      </c>
      <c r="C25" s="189" t="s">
        <v>76</v>
      </c>
      <c r="D25" s="297"/>
      <c r="E25" s="297"/>
      <c r="F25" s="297"/>
      <c r="G25" s="297"/>
      <c r="H25" s="297"/>
    </row>
    <row r="26" spans="1:8" ht="30.75" customHeight="1">
      <c r="A26" s="238">
        <v>6.2</v>
      </c>
      <c r="B26" s="263" t="s">
        <v>97</v>
      </c>
      <c r="C26" s="189" t="s">
        <v>76</v>
      </c>
      <c r="D26" s="297"/>
      <c r="E26" s="297"/>
      <c r="F26" s="297"/>
      <c r="G26" s="297"/>
      <c r="H26" s="297"/>
    </row>
    <row r="27" spans="1:8" ht="34.5" customHeight="1">
      <c r="A27" s="238">
        <v>6.3</v>
      </c>
      <c r="B27" s="263" t="s">
        <v>98</v>
      </c>
      <c r="C27" s="189" t="s">
        <v>76</v>
      </c>
      <c r="D27" s="297"/>
      <c r="E27" s="297"/>
      <c r="F27" s="297"/>
      <c r="G27" s="297"/>
      <c r="H27" s="297"/>
    </row>
    <row r="28" spans="1:8" ht="30" customHeight="1">
      <c r="A28" s="187">
        <v>6.4</v>
      </c>
      <c r="B28" s="264" t="s">
        <v>99</v>
      </c>
      <c r="C28" s="187" t="s">
        <v>76</v>
      </c>
      <c r="D28" s="253">
        <f>+SUBTOTAL(9,D25:D27)</f>
        <v>0</v>
      </c>
      <c r="E28" s="253">
        <f>+SUBTOTAL(9,E25:E27)</f>
        <v>0</v>
      </c>
      <c r="F28" s="253">
        <f>+SUBTOTAL(9,F25:F27)</f>
        <v>0</v>
      </c>
      <c r="G28" s="253">
        <f>+SUBTOTAL(9,G25:G27)</f>
        <v>0</v>
      </c>
      <c r="H28" s="253">
        <f>+SUBTOTAL(9,H25:H27)</f>
        <v>0</v>
      </c>
    </row>
    <row r="29" spans="1:8" ht="26.25" customHeight="1">
      <c r="A29" s="238">
        <v>7</v>
      </c>
      <c r="B29" s="188" t="s">
        <v>100</v>
      </c>
      <c r="C29" s="189" t="s">
        <v>76</v>
      </c>
      <c r="D29" s="297"/>
      <c r="E29" s="297"/>
      <c r="F29" s="297"/>
      <c r="G29" s="297"/>
      <c r="H29" s="297"/>
    </row>
    <row r="30" spans="1:8" ht="30" customHeight="1">
      <c r="A30" s="238">
        <v>8</v>
      </c>
      <c r="B30" s="188" t="s">
        <v>101</v>
      </c>
      <c r="C30" s="189" t="s">
        <v>76</v>
      </c>
      <c r="D30" s="297"/>
      <c r="E30" s="297"/>
      <c r="F30" s="297"/>
      <c r="G30" s="297"/>
      <c r="H30" s="297"/>
    </row>
    <row r="31" spans="1:8" ht="30" customHeight="1">
      <c r="A31" s="238">
        <v>9</v>
      </c>
      <c r="B31" s="188" t="s">
        <v>233</v>
      </c>
      <c r="C31" s="189" t="s">
        <v>76</v>
      </c>
      <c r="D31" s="297"/>
      <c r="E31" s="297"/>
      <c r="F31" s="297"/>
      <c r="G31" s="297"/>
      <c r="H31" s="297"/>
    </row>
    <row r="32" spans="1:8" ht="27.75" customHeight="1">
      <c r="A32" s="238">
        <v>10</v>
      </c>
      <c r="B32" s="188" t="s">
        <v>191</v>
      </c>
      <c r="C32" s="189" t="s">
        <v>76</v>
      </c>
      <c r="D32" s="297"/>
      <c r="E32" s="297"/>
      <c r="F32" s="297"/>
      <c r="G32" s="297"/>
      <c r="H32" s="297"/>
    </row>
    <row r="33" spans="1:8" ht="46.5" customHeight="1">
      <c r="A33" s="187">
        <v>12</v>
      </c>
      <c r="B33" s="188" t="s">
        <v>102</v>
      </c>
      <c r="C33" s="187" t="s">
        <v>76</v>
      </c>
      <c r="D33" s="297"/>
      <c r="E33" s="297"/>
      <c r="F33" s="297"/>
      <c r="G33" s="297"/>
      <c r="H33" s="297"/>
    </row>
    <row r="34" spans="1:8" ht="37.5" customHeight="1">
      <c r="A34" s="238">
        <v>13</v>
      </c>
      <c r="B34" s="242" t="s">
        <v>103</v>
      </c>
      <c r="C34" s="189" t="s">
        <v>76</v>
      </c>
      <c r="D34" s="249">
        <f>+SUBTOTAL(9,D8:D33)</f>
        <v>0</v>
      </c>
      <c r="E34" s="249">
        <f>+SUBTOTAL(9,E8:E33)</f>
        <v>0</v>
      </c>
      <c r="F34" s="249">
        <f>+SUBTOTAL(9,F8:F33)</f>
        <v>0</v>
      </c>
      <c r="G34" s="249">
        <f>+SUBTOTAL(9,G8:G33)</f>
        <v>0</v>
      </c>
      <c r="H34" s="249">
        <f>+SUBTOTAL(9,H8:H33)</f>
        <v>0</v>
      </c>
    </row>
  </sheetData>
  <sheetProtection password="C96F" sheet="1"/>
  <mergeCells count="13">
    <mergeCell ref="A1:B1"/>
    <mergeCell ref="C1:H1"/>
    <mergeCell ref="A2:B2"/>
    <mergeCell ref="C2:H2"/>
    <mergeCell ref="A3:B3"/>
    <mergeCell ref="C3:H3"/>
    <mergeCell ref="B24:H24"/>
    <mergeCell ref="A4:B4"/>
    <mergeCell ref="C4:H4"/>
    <mergeCell ref="A5:H5"/>
    <mergeCell ref="B7:H7"/>
    <mergeCell ref="B12:H12"/>
    <mergeCell ref="B16:H16"/>
  </mergeCells>
  <printOptions/>
  <pageMargins left="0.47" right="0.33" top="0.7480314960629921" bottom="0.7480314960629921" header="0.31496062992125984" footer="0.31496062992125984"/>
  <pageSetup horizontalDpi="600" verticalDpi="600" orientation="landscape" paperSize="9" scale="61" r:id="rId1"/>
</worksheet>
</file>

<file path=xl/worksheets/sheet5.xml><?xml version="1.0" encoding="utf-8"?>
<worksheet xmlns="http://schemas.openxmlformats.org/spreadsheetml/2006/main" xmlns:r="http://schemas.openxmlformats.org/officeDocument/2006/relationships">
  <dimension ref="A1:H13"/>
  <sheetViews>
    <sheetView view="pageBreakPreview" zoomScale="85" zoomScaleSheetLayoutView="85" zoomScalePageLayoutView="0" workbookViewId="0" topLeftCell="A1">
      <selection activeCell="L14" sqref="L14"/>
    </sheetView>
  </sheetViews>
  <sheetFormatPr defaultColWidth="9.140625" defaultRowHeight="15"/>
  <cols>
    <col min="1" max="1" width="9.140625" style="194" customWidth="1"/>
    <col min="2" max="2" width="44.28125" style="196" customWidth="1"/>
    <col min="3" max="3" width="20.00390625" style="196" customWidth="1"/>
    <col min="4" max="4" width="110.140625" style="194" customWidth="1"/>
    <col min="5" max="8" width="30.7109375" style="194" hidden="1" customWidth="1"/>
    <col min="9" max="16384" width="9.140625" style="194" customWidth="1"/>
  </cols>
  <sheetData>
    <row r="1" spans="1:8" ht="21" customHeight="1">
      <c r="A1" s="366" t="s">
        <v>64</v>
      </c>
      <c r="B1" s="367"/>
      <c r="C1" s="354" t="s">
        <v>304</v>
      </c>
      <c r="D1" s="355"/>
      <c r="E1" s="355"/>
      <c r="F1" s="355"/>
      <c r="G1" s="355"/>
      <c r="H1" s="356"/>
    </row>
    <row r="2" spans="1:8" ht="31.5" customHeight="1">
      <c r="A2" s="357" t="s">
        <v>65</v>
      </c>
      <c r="B2" s="358"/>
      <c r="C2" s="359" t="s">
        <v>241</v>
      </c>
      <c r="D2" s="360"/>
      <c r="E2" s="360"/>
      <c r="F2" s="360"/>
      <c r="G2" s="360"/>
      <c r="H2" s="361"/>
    </row>
    <row r="3" spans="1:8" ht="27" customHeight="1">
      <c r="A3" s="362" t="s">
        <v>186</v>
      </c>
      <c r="B3" s="363"/>
      <c r="C3" s="359" t="s">
        <v>240</v>
      </c>
      <c r="D3" s="360"/>
      <c r="E3" s="360"/>
      <c r="F3" s="360"/>
      <c r="G3" s="360"/>
      <c r="H3" s="361"/>
    </row>
    <row r="4" spans="1:8" ht="68.25" customHeight="1" hidden="1">
      <c r="A4" s="343"/>
      <c r="B4" s="344"/>
      <c r="C4" s="344"/>
      <c r="D4" s="344"/>
      <c r="E4" s="344"/>
      <c r="F4" s="344"/>
      <c r="G4" s="344"/>
      <c r="H4" s="345"/>
    </row>
    <row r="5" spans="1:8" ht="30" customHeight="1">
      <c r="A5" s="346" t="s">
        <v>60</v>
      </c>
      <c r="B5" s="347"/>
      <c r="C5" s="348"/>
      <c r="D5" s="349"/>
      <c r="E5" s="349"/>
      <c r="F5" s="349"/>
      <c r="G5" s="349"/>
      <c r="H5" s="350"/>
    </row>
    <row r="6" spans="1:8" ht="70.5" customHeight="1">
      <c r="A6" s="323" t="s">
        <v>222</v>
      </c>
      <c r="B6" s="324"/>
      <c r="C6" s="324"/>
      <c r="D6" s="324"/>
      <c r="E6" s="324"/>
      <c r="F6" s="324"/>
      <c r="G6" s="325"/>
      <c r="H6" s="326"/>
    </row>
    <row r="7" spans="1:8" ht="30">
      <c r="A7" s="251" t="s">
        <v>66</v>
      </c>
      <c r="B7" s="251" t="s">
        <v>104</v>
      </c>
      <c r="C7" s="249" t="s">
        <v>75</v>
      </c>
      <c r="D7" s="249" t="s">
        <v>7</v>
      </c>
      <c r="E7" s="281"/>
      <c r="F7" s="281"/>
      <c r="G7" s="281"/>
      <c r="H7" s="281"/>
    </row>
    <row r="8" spans="1:8" ht="30.75" customHeight="1">
      <c r="A8" s="187">
        <v>1</v>
      </c>
      <c r="B8" s="188" t="s">
        <v>105</v>
      </c>
      <c r="C8" s="189" t="s">
        <v>76</v>
      </c>
      <c r="D8" s="297"/>
      <c r="E8" s="280"/>
      <c r="F8" s="280"/>
      <c r="G8" s="280"/>
      <c r="H8" s="280"/>
    </row>
    <row r="9" spans="1:8" ht="34.5" customHeight="1">
      <c r="A9" s="187">
        <v>2</v>
      </c>
      <c r="B9" s="188" t="s">
        <v>106</v>
      </c>
      <c r="C9" s="189" t="s">
        <v>76</v>
      </c>
      <c r="D9" s="297"/>
      <c r="E9" s="280"/>
      <c r="F9" s="280"/>
      <c r="G9" s="280"/>
      <c r="H9" s="280"/>
    </row>
    <row r="10" spans="1:8" ht="30" customHeight="1">
      <c r="A10" s="187">
        <v>3</v>
      </c>
      <c r="B10" s="188" t="s">
        <v>107</v>
      </c>
      <c r="C10" s="189" t="s">
        <v>76</v>
      </c>
      <c r="D10" s="297"/>
      <c r="E10" s="280"/>
      <c r="F10" s="280"/>
      <c r="G10" s="280"/>
      <c r="H10" s="280"/>
    </row>
    <row r="11" spans="1:8" ht="27.75" customHeight="1">
      <c r="A11" s="187">
        <v>4</v>
      </c>
      <c r="B11" s="188" t="s">
        <v>108</v>
      </c>
      <c r="C11" s="189" t="s">
        <v>76</v>
      </c>
      <c r="D11" s="297"/>
      <c r="E11" s="280"/>
      <c r="F11" s="280"/>
      <c r="G11" s="280"/>
      <c r="H11" s="280"/>
    </row>
    <row r="12" spans="1:8" ht="30" customHeight="1">
      <c r="A12" s="187">
        <v>5</v>
      </c>
      <c r="B12" s="188" t="s">
        <v>109</v>
      </c>
      <c r="C12" s="189" t="s">
        <v>76</v>
      </c>
      <c r="D12" s="297"/>
      <c r="E12" s="280"/>
      <c r="F12" s="280"/>
      <c r="G12" s="280"/>
      <c r="H12" s="280"/>
    </row>
    <row r="13" spans="1:8" ht="37.5" customHeight="1">
      <c r="A13" s="238">
        <v>6</v>
      </c>
      <c r="B13" s="242" t="s">
        <v>110</v>
      </c>
      <c r="C13" s="189" t="s">
        <v>76</v>
      </c>
      <c r="D13" s="198">
        <f>+SUBTOTAL(9,D8:D12)</f>
        <v>0</v>
      </c>
      <c r="E13" s="198"/>
      <c r="F13" s="198"/>
      <c r="G13" s="198"/>
      <c r="H13" s="198"/>
    </row>
  </sheetData>
  <sheetProtection password="C96F" sheet="1"/>
  <mergeCells count="10">
    <mergeCell ref="A4:H4"/>
    <mergeCell ref="A5:B5"/>
    <mergeCell ref="C5:H5"/>
    <mergeCell ref="A6:H6"/>
    <mergeCell ref="A1:B1"/>
    <mergeCell ref="C1:H1"/>
    <mergeCell ref="A2:B2"/>
    <mergeCell ref="C2:H2"/>
    <mergeCell ref="A3:B3"/>
    <mergeCell ref="C3:H3"/>
  </mergeCells>
  <printOptions/>
  <pageMargins left="0.4724409448818898" right="0.35433070866141736" top="0.7480314960629921" bottom="0.7480314960629921" header="0.31496062992125984" footer="0.31496062992125984"/>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E23"/>
  <sheetViews>
    <sheetView view="pageBreakPreview" zoomScaleSheetLayoutView="100" zoomScalePageLayoutView="0" workbookViewId="0" topLeftCell="A1">
      <selection activeCell="I6" sqref="I6"/>
    </sheetView>
  </sheetViews>
  <sheetFormatPr defaultColWidth="9.140625" defaultRowHeight="15"/>
  <cols>
    <col min="1" max="1" width="9.140625" style="194" customWidth="1"/>
    <col min="2" max="2" width="38.00390625" style="196" customWidth="1"/>
    <col min="3" max="3" width="20.00390625" style="196" customWidth="1"/>
    <col min="4" max="4" width="31.57421875" style="194" customWidth="1"/>
    <col min="5" max="5" width="33.28125" style="194" customWidth="1"/>
    <col min="6" max="16384" width="9.140625" style="194" customWidth="1"/>
  </cols>
  <sheetData>
    <row r="1" spans="1:5" ht="40.5" customHeight="1">
      <c r="A1" s="377" t="s">
        <v>64</v>
      </c>
      <c r="B1" s="329"/>
      <c r="C1" s="378" t="s">
        <v>304</v>
      </c>
      <c r="D1" s="379"/>
      <c r="E1" s="380"/>
    </row>
    <row r="2" spans="1:5" ht="66.75" customHeight="1">
      <c r="A2" s="332" t="s">
        <v>65</v>
      </c>
      <c r="B2" s="333"/>
      <c r="C2" s="319" t="s">
        <v>242</v>
      </c>
      <c r="D2" s="319"/>
      <c r="E2" s="335"/>
    </row>
    <row r="3" spans="1:5" ht="27" customHeight="1">
      <c r="A3" s="332" t="s">
        <v>186</v>
      </c>
      <c r="B3" s="333"/>
      <c r="C3" s="319" t="s">
        <v>240</v>
      </c>
      <c r="D3" s="319"/>
      <c r="E3" s="335"/>
    </row>
    <row r="4" spans="1:5" ht="103.5" customHeight="1" hidden="1">
      <c r="A4" s="318"/>
      <c r="B4" s="333"/>
      <c r="C4" s="333"/>
      <c r="D4" s="333"/>
      <c r="E4" s="368"/>
    </row>
    <row r="5" spans="1:5" ht="30" customHeight="1">
      <c r="A5" s="318" t="s">
        <v>60</v>
      </c>
      <c r="B5" s="319"/>
      <c r="C5" s="369"/>
      <c r="D5" s="369"/>
      <c r="E5" s="370"/>
    </row>
    <row r="6" spans="1:5" ht="66.75" customHeight="1">
      <c r="A6" s="323" t="s">
        <v>223</v>
      </c>
      <c r="B6" s="324"/>
      <c r="C6" s="324"/>
      <c r="D6" s="324"/>
      <c r="E6" s="326"/>
    </row>
    <row r="7" spans="1:5" ht="35.25" customHeight="1">
      <c r="A7" s="75" t="s">
        <v>66</v>
      </c>
      <c r="B7" s="76" t="s">
        <v>67</v>
      </c>
      <c r="C7" s="76" t="s">
        <v>111</v>
      </c>
      <c r="D7" s="76" t="s">
        <v>112</v>
      </c>
      <c r="E7" s="77" t="s">
        <v>113</v>
      </c>
    </row>
    <row r="8" spans="1:5" ht="33" customHeight="1">
      <c r="A8" s="243">
        <v>1</v>
      </c>
      <c r="B8" s="240" t="s">
        <v>114</v>
      </c>
      <c r="C8" s="252"/>
      <c r="D8" s="253"/>
      <c r="E8" s="254"/>
    </row>
    <row r="9" spans="1:5" ht="33" customHeight="1">
      <c r="A9" s="243">
        <v>1.1</v>
      </c>
      <c r="B9" s="188" t="s">
        <v>208</v>
      </c>
      <c r="C9" s="255"/>
      <c r="D9" s="244"/>
      <c r="E9" s="256">
        <f>+D9*C9</f>
        <v>0</v>
      </c>
    </row>
    <row r="10" spans="1:5" ht="33" customHeight="1">
      <c r="A10" s="243">
        <v>1.2</v>
      </c>
      <c r="B10" s="188" t="s">
        <v>209</v>
      </c>
      <c r="C10" s="255"/>
      <c r="D10" s="253"/>
      <c r="E10" s="256">
        <f>+E9*C10</f>
        <v>0</v>
      </c>
    </row>
    <row r="11" spans="1:5" ht="33" customHeight="1">
      <c r="A11" s="243">
        <v>1.3</v>
      </c>
      <c r="B11" s="188" t="s">
        <v>115</v>
      </c>
      <c r="C11" s="252"/>
      <c r="D11" s="253"/>
      <c r="E11" s="254">
        <f>+E10+E9</f>
        <v>0</v>
      </c>
    </row>
    <row r="12" spans="1:5" ht="18.75" customHeight="1">
      <c r="A12" s="243">
        <v>2</v>
      </c>
      <c r="B12" s="371" t="s">
        <v>116</v>
      </c>
      <c r="C12" s="371"/>
      <c r="D12" s="371"/>
      <c r="E12" s="372"/>
    </row>
    <row r="13" spans="1:5" ht="30" customHeight="1">
      <c r="A13" s="243">
        <v>2.1</v>
      </c>
      <c r="B13" s="188" t="s">
        <v>117</v>
      </c>
      <c r="C13" s="257"/>
      <c r="D13" s="244"/>
      <c r="E13" s="256">
        <f>+D13*C13</f>
        <v>0</v>
      </c>
    </row>
    <row r="14" spans="1:5" ht="30" customHeight="1">
      <c r="A14" s="243">
        <v>2.2</v>
      </c>
      <c r="B14" s="188" t="s">
        <v>118</v>
      </c>
      <c r="C14" s="257"/>
      <c r="D14" s="244"/>
      <c r="E14" s="256">
        <f>+D14*C14</f>
        <v>0</v>
      </c>
    </row>
    <row r="15" spans="1:5" ht="30" customHeight="1">
      <c r="A15" s="243">
        <v>2.3</v>
      </c>
      <c r="B15" s="188" t="s">
        <v>119</v>
      </c>
      <c r="C15" s="257"/>
      <c r="D15" s="244"/>
      <c r="E15" s="256">
        <f>+D15*C15</f>
        <v>0</v>
      </c>
    </row>
    <row r="16" spans="1:5" ht="30" customHeight="1">
      <c r="A16" s="243">
        <v>2.4</v>
      </c>
      <c r="B16" s="188" t="s">
        <v>210</v>
      </c>
      <c r="C16" s="258"/>
      <c r="D16" s="253"/>
      <c r="E16" s="254">
        <f>+E15+E14+E13</f>
        <v>0</v>
      </c>
    </row>
    <row r="17" spans="1:5" ht="25.5" customHeight="1">
      <c r="A17" s="75">
        <v>3</v>
      </c>
      <c r="B17" s="371" t="s">
        <v>211</v>
      </c>
      <c r="C17" s="371"/>
      <c r="D17" s="371"/>
      <c r="E17" s="250">
        <f>E16+E11</f>
        <v>0</v>
      </c>
    </row>
    <row r="18" spans="1:5" ht="19.5" customHeight="1">
      <c r="A18" s="75">
        <v>4</v>
      </c>
      <c r="B18" s="371" t="s">
        <v>120</v>
      </c>
      <c r="C18" s="371"/>
      <c r="D18" s="371"/>
      <c r="E18" s="372"/>
    </row>
    <row r="19" spans="1:5" ht="15">
      <c r="A19" s="259"/>
      <c r="B19" s="373" t="s">
        <v>121</v>
      </c>
      <c r="C19" s="373"/>
      <c r="D19" s="373" t="s">
        <v>122</v>
      </c>
      <c r="E19" s="376"/>
    </row>
    <row r="20" spans="1:5" ht="15">
      <c r="A20" s="260">
        <v>4.1</v>
      </c>
      <c r="B20" s="373" t="s">
        <v>58</v>
      </c>
      <c r="C20" s="373"/>
      <c r="D20" s="374"/>
      <c r="E20" s="375"/>
    </row>
    <row r="21" spans="1:5" ht="15">
      <c r="A21" s="260">
        <v>4.2</v>
      </c>
      <c r="B21" s="373" t="s">
        <v>68</v>
      </c>
      <c r="C21" s="373"/>
      <c r="D21" s="374"/>
      <c r="E21" s="375"/>
    </row>
    <row r="22" spans="1:5" ht="15">
      <c r="A22" s="260">
        <v>4.3</v>
      </c>
      <c r="B22" s="373" t="s">
        <v>61</v>
      </c>
      <c r="C22" s="373"/>
      <c r="D22" s="374"/>
      <c r="E22" s="375"/>
    </row>
    <row r="23" spans="1:5" ht="15.75" thickBot="1">
      <c r="A23" s="261">
        <v>4.4</v>
      </c>
      <c r="B23" s="381" t="s">
        <v>187</v>
      </c>
      <c r="C23" s="381"/>
      <c r="D23" s="382"/>
      <c r="E23" s="383"/>
    </row>
  </sheetData>
  <sheetProtection password="C96F" sheet="1"/>
  <mergeCells count="23">
    <mergeCell ref="A1:B1"/>
    <mergeCell ref="C1:E1"/>
    <mergeCell ref="A2:B2"/>
    <mergeCell ref="C2:E2"/>
    <mergeCell ref="A3:B3"/>
    <mergeCell ref="B23:C23"/>
    <mergeCell ref="D23:E23"/>
    <mergeCell ref="B17:D17"/>
    <mergeCell ref="B18:E18"/>
    <mergeCell ref="B19:C19"/>
    <mergeCell ref="B22:C22"/>
    <mergeCell ref="D22:E22"/>
    <mergeCell ref="D19:E19"/>
    <mergeCell ref="B20:C20"/>
    <mergeCell ref="D20:E20"/>
    <mergeCell ref="B21:C21"/>
    <mergeCell ref="D21:E21"/>
    <mergeCell ref="C3:E3"/>
    <mergeCell ref="A4:E4"/>
    <mergeCell ref="A5:B5"/>
    <mergeCell ref="C5:E5"/>
    <mergeCell ref="A6:E6"/>
    <mergeCell ref="B12:E12"/>
  </mergeCells>
  <printOptions/>
  <pageMargins left="0.7086614173228347" right="0.7086614173228347" top="0.6299212598425197" bottom="0.5118110236220472" header="0.31496062992125984" footer="0.31496062992125984"/>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sheetPr codeName="Sheet18"/>
  <dimension ref="A1:II29"/>
  <sheetViews>
    <sheetView showGridLines="0" view="pageBreakPreview" zoomScaleNormal="70" zoomScaleSheetLayoutView="100" workbookViewId="0" topLeftCell="A4">
      <selection activeCell="M16" sqref="M16"/>
    </sheetView>
  </sheetViews>
  <sheetFormatPr defaultColWidth="9.140625" defaultRowHeight="15"/>
  <cols>
    <col min="1" max="1" width="14.57421875" style="206" customWidth="1"/>
    <col min="2" max="2" width="60.57421875" style="206" customWidth="1"/>
    <col min="3" max="3" width="16.57421875" style="206" hidden="1" customWidth="1"/>
    <col min="4" max="4" width="20.28125" style="206" customWidth="1"/>
    <col min="5" max="5" width="12.57421875" style="206" customWidth="1"/>
    <col min="6" max="6" width="14.421875" style="206" hidden="1" customWidth="1"/>
    <col min="7" max="7" width="14.140625" style="206" hidden="1" customWidth="1"/>
    <col min="8" max="9" width="12.140625" style="206" hidden="1" customWidth="1"/>
    <col min="10" max="10" width="9.00390625" style="206" hidden="1" customWidth="1"/>
    <col min="11" max="11" width="19.57421875" style="206" hidden="1" customWidth="1"/>
    <col min="12" max="12" width="14.28125" style="206" hidden="1" customWidth="1"/>
    <col min="13" max="13" width="22.28125" style="206" customWidth="1"/>
    <col min="14" max="14" width="15.28125" style="207" hidden="1" customWidth="1"/>
    <col min="15" max="15" width="14.28125" style="206" hidden="1" customWidth="1"/>
    <col min="16" max="16" width="17.28125" style="206" hidden="1" customWidth="1"/>
    <col min="17" max="17" width="18.421875" style="206" hidden="1" customWidth="1"/>
    <col min="18" max="18" width="17.421875" style="206" hidden="1" customWidth="1"/>
    <col min="19" max="19" width="14.7109375" style="206" hidden="1" customWidth="1"/>
    <col min="20" max="20" width="14.8515625" style="206" hidden="1" customWidth="1"/>
    <col min="21" max="21" width="16.421875" style="206" hidden="1" customWidth="1"/>
    <col min="22" max="22" width="13.00390625" style="206" hidden="1" customWidth="1"/>
    <col min="23" max="46" width="9.140625" style="206" hidden="1" customWidth="1"/>
    <col min="47" max="47" width="14.140625" style="206" hidden="1" customWidth="1"/>
    <col min="48" max="48" width="14.28125" style="206" hidden="1" customWidth="1"/>
    <col min="49" max="49" width="15.28125" style="206" hidden="1" customWidth="1"/>
    <col min="50" max="50" width="16.57421875" style="206" hidden="1" customWidth="1"/>
    <col min="51" max="51" width="20.57421875" style="206" hidden="1" customWidth="1"/>
    <col min="52" max="52" width="35.140625" style="206" hidden="1" customWidth="1"/>
    <col min="53" max="53" width="36.57421875" style="206" hidden="1" customWidth="1"/>
    <col min="54" max="54" width="18.140625" style="206" hidden="1" customWidth="1"/>
    <col min="55" max="55" width="43.57421875" style="206" hidden="1" customWidth="1"/>
    <col min="56" max="56" width="10.140625" style="206" customWidth="1"/>
    <col min="57" max="238" width="9.140625" style="206" customWidth="1"/>
    <col min="239" max="243" width="9.140625" style="15" customWidth="1"/>
    <col min="244" max="16384" width="9.140625" style="206" customWidth="1"/>
  </cols>
  <sheetData>
    <row r="1" spans="1:243" s="1" customFormat="1" ht="60" customHeight="1" hidden="1">
      <c r="A1" s="390" t="str">
        <f>B2&amp;" BoQ"</f>
        <v> BoQ</v>
      </c>
      <c r="B1" s="391"/>
      <c r="C1" s="391"/>
      <c r="D1" s="391"/>
      <c r="E1" s="391"/>
      <c r="F1" s="391"/>
      <c r="G1" s="391"/>
      <c r="H1" s="391"/>
      <c r="I1" s="391"/>
      <c r="J1" s="391"/>
      <c r="K1" s="391"/>
      <c r="L1" s="391"/>
      <c r="M1" s="78"/>
      <c r="N1" s="78"/>
      <c r="O1" s="79"/>
      <c r="P1" s="79"/>
      <c r="Q1" s="80"/>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81"/>
      <c r="IE1" s="3"/>
      <c r="IF1" s="3"/>
      <c r="IG1" s="3"/>
      <c r="IH1" s="3"/>
      <c r="II1" s="3"/>
    </row>
    <row r="2" spans="1:55" s="1" customFormat="1" ht="77.25" customHeight="1" hidden="1">
      <c r="A2" s="199"/>
      <c r="B2" s="200"/>
      <c r="C2" s="201" t="s">
        <v>6</v>
      </c>
      <c r="D2" s="201"/>
      <c r="E2" s="200"/>
      <c r="J2" s="5"/>
      <c r="K2" s="5"/>
      <c r="L2" s="5"/>
      <c r="O2" s="2"/>
      <c r="P2" s="2"/>
      <c r="Q2" s="3"/>
      <c r="BC2" s="82"/>
    </row>
    <row r="3" spans="1:243" s="1" customFormat="1" ht="105" customHeight="1" hidden="1" thickBot="1">
      <c r="A3" s="83"/>
      <c r="C3" s="1" t="s">
        <v>9</v>
      </c>
      <c r="BC3" s="82"/>
      <c r="IE3" s="3"/>
      <c r="IF3" s="3"/>
      <c r="IG3" s="3"/>
      <c r="IH3" s="3"/>
      <c r="II3" s="3"/>
    </row>
    <row r="4" spans="1:243" s="6" customFormat="1" ht="30.75" customHeight="1">
      <c r="A4" s="228" t="s">
        <v>123</v>
      </c>
      <c r="B4" s="392" t="s">
        <v>304</v>
      </c>
      <c r="C4" s="392"/>
      <c r="D4" s="392"/>
      <c r="E4" s="392"/>
      <c r="F4" s="392"/>
      <c r="G4" s="392"/>
      <c r="H4" s="392"/>
      <c r="I4" s="392"/>
      <c r="J4" s="392"/>
      <c r="K4" s="392"/>
      <c r="L4" s="392"/>
      <c r="M4" s="392"/>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30"/>
      <c r="IE4" s="7"/>
      <c r="IF4" s="7"/>
      <c r="IG4" s="7"/>
      <c r="IH4" s="7"/>
      <c r="II4" s="7"/>
    </row>
    <row r="5" spans="1:243" s="6" customFormat="1" ht="51.75" customHeight="1">
      <c r="A5" s="231" t="s">
        <v>124</v>
      </c>
      <c r="B5" s="393" t="s">
        <v>242</v>
      </c>
      <c r="C5" s="393"/>
      <c r="D5" s="393"/>
      <c r="E5" s="393"/>
      <c r="F5" s="393"/>
      <c r="G5" s="393"/>
      <c r="H5" s="393"/>
      <c r="I5" s="393"/>
      <c r="J5" s="393"/>
      <c r="K5" s="393"/>
      <c r="L5" s="393"/>
      <c r="M5" s="393"/>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3"/>
      <c r="IE5" s="7"/>
      <c r="IF5" s="7"/>
      <c r="IG5" s="7"/>
      <c r="IH5" s="7"/>
      <c r="II5" s="7"/>
    </row>
    <row r="6" spans="1:243" s="6" customFormat="1" ht="37.5" customHeight="1">
      <c r="A6" s="231" t="s">
        <v>186</v>
      </c>
      <c r="B6" s="394" t="s">
        <v>240</v>
      </c>
      <c r="C6" s="395"/>
      <c r="D6" s="395"/>
      <c r="E6" s="395"/>
      <c r="F6" s="395"/>
      <c r="G6" s="395"/>
      <c r="H6" s="395"/>
      <c r="I6" s="395"/>
      <c r="J6" s="395"/>
      <c r="K6" s="395"/>
      <c r="L6" s="395"/>
      <c r="M6" s="395"/>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87"/>
      <c r="IE6" s="7"/>
      <c r="IF6" s="7"/>
      <c r="IG6" s="7"/>
      <c r="IH6" s="7"/>
      <c r="II6" s="7"/>
    </row>
    <row r="7" spans="1:243" s="6" customFormat="1" ht="69.75" customHeight="1" hidden="1">
      <c r="A7" s="396"/>
      <c r="B7" s="397"/>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7"/>
      <c r="AR7" s="397"/>
      <c r="AS7" s="397"/>
      <c r="AT7" s="397"/>
      <c r="AU7" s="397"/>
      <c r="AV7" s="397"/>
      <c r="AW7" s="397"/>
      <c r="AX7" s="397"/>
      <c r="AY7" s="397"/>
      <c r="AZ7" s="397"/>
      <c r="BA7" s="397"/>
      <c r="BB7" s="397"/>
      <c r="BC7" s="398"/>
      <c r="BD7" s="87"/>
      <c r="IE7" s="7"/>
      <c r="IF7" s="7"/>
      <c r="IG7" s="7"/>
      <c r="IH7" s="7"/>
      <c r="II7" s="7"/>
    </row>
    <row r="8" spans="1:243" s="6" customFormat="1" ht="84.75" customHeight="1" hidden="1">
      <c r="A8" s="399"/>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235"/>
      <c r="BA8" s="235"/>
      <c r="BB8" s="235"/>
      <c r="BC8" s="235"/>
      <c r="BD8" s="87"/>
      <c r="IE8" s="7"/>
      <c r="IF8" s="7"/>
      <c r="IG8" s="7"/>
      <c r="IH8" s="7"/>
      <c r="II8" s="7"/>
    </row>
    <row r="9" spans="1:243" s="9" customFormat="1" ht="77.25" customHeight="1">
      <c r="A9" s="236" t="s">
        <v>60</v>
      </c>
      <c r="B9" s="384"/>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c r="AZ9" s="385"/>
      <c r="BA9" s="385"/>
      <c r="BB9" s="385"/>
      <c r="BC9" s="385"/>
      <c r="BD9" s="88"/>
      <c r="IE9" s="10"/>
      <c r="IF9" s="10"/>
      <c r="IG9" s="10"/>
      <c r="IH9" s="10"/>
      <c r="II9" s="10"/>
    </row>
    <row r="10" spans="1:243" s="11" customFormat="1" ht="66" customHeight="1">
      <c r="A10" s="386" t="s">
        <v>227</v>
      </c>
      <c r="B10" s="304"/>
      <c r="C10" s="304"/>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89"/>
      <c r="IE10" s="12"/>
      <c r="IF10" s="12"/>
      <c r="IG10" s="12"/>
      <c r="IH10" s="12"/>
      <c r="II10" s="12"/>
    </row>
    <row r="11" spans="1:243" s="14" customFormat="1" ht="18.75" customHeight="1" hidden="1">
      <c r="A11" s="90" t="s">
        <v>11</v>
      </c>
      <c r="B11" s="13" t="s">
        <v>12</v>
      </c>
      <c r="C11" s="13" t="s">
        <v>12</v>
      </c>
      <c r="D11" s="13" t="s">
        <v>11</v>
      </c>
      <c r="E11" s="13" t="s">
        <v>12</v>
      </c>
      <c r="F11" s="13" t="s">
        <v>13</v>
      </c>
      <c r="G11" s="13" t="s">
        <v>13</v>
      </c>
      <c r="H11" s="13" t="s">
        <v>14</v>
      </c>
      <c r="I11" s="13" t="s">
        <v>12</v>
      </c>
      <c r="J11" s="13" t="s">
        <v>11</v>
      </c>
      <c r="K11" s="13" t="s">
        <v>15</v>
      </c>
      <c r="L11" s="13" t="s">
        <v>12</v>
      </c>
      <c r="M11" s="13" t="s">
        <v>11</v>
      </c>
      <c r="N11" s="13" t="s">
        <v>13</v>
      </c>
      <c r="O11" s="13" t="s">
        <v>13</v>
      </c>
      <c r="P11" s="13" t="s">
        <v>13</v>
      </c>
      <c r="Q11" s="13" t="s">
        <v>13</v>
      </c>
      <c r="R11" s="13" t="s">
        <v>14</v>
      </c>
      <c r="S11" s="13" t="s">
        <v>14</v>
      </c>
      <c r="T11" s="13" t="s">
        <v>13</v>
      </c>
      <c r="U11" s="13" t="s">
        <v>13</v>
      </c>
      <c r="V11" s="13" t="s">
        <v>13</v>
      </c>
      <c r="W11" s="13" t="s">
        <v>13</v>
      </c>
      <c r="X11" s="13" t="s">
        <v>14</v>
      </c>
      <c r="Y11" s="13" t="s">
        <v>14</v>
      </c>
      <c r="Z11" s="13" t="s">
        <v>13</v>
      </c>
      <c r="AA11" s="13" t="s">
        <v>13</v>
      </c>
      <c r="AB11" s="13" t="s">
        <v>13</v>
      </c>
      <c r="AC11" s="13" t="s">
        <v>13</v>
      </c>
      <c r="AD11" s="13" t="s">
        <v>14</v>
      </c>
      <c r="AE11" s="13" t="s">
        <v>14</v>
      </c>
      <c r="AF11" s="13" t="s">
        <v>13</v>
      </c>
      <c r="AG11" s="13" t="s">
        <v>13</v>
      </c>
      <c r="AH11" s="13" t="s">
        <v>13</v>
      </c>
      <c r="AI11" s="13" t="s">
        <v>13</v>
      </c>
      <c r="AJ11" s="13" t="s">
        <v>14</v>
      </c>
      <c r="AK11" s="13" t="s">
        <v>14</v>
      </c>
      <c r="AL11" s="13" t="s">
        <v>13</v>
      </c>
      <c r="AM11" s="13" t="s">
        <v>13</v>
      </c>
      <c r="AN11" s="13" t="s">
        <v>13</v>
      </c>
      <c r="AO11" s="13" t="s">
        <v>13</v>
      </c>
      <c r="AP11" s="13" t="s">
        <v>14</v>
      </c>
      <c r="AQ11" s="13" t="s">
        <v>14</v>
      </c>
      <c r="AR11" s="13" t="s">
        <v>13</v>
      </c>
      <c r="AS11" s="13" t="s">
        <v>13</v>
      </c>
      <c r="AT11" s="13" t="s">
        <v>11</v>
      </c>
      <c r="AU11" s="13" t="s">
        <v>11</v>
      </c>
      <c r="AV11" s="13" t="s">
        <v>14</v>
      </c>
      <c r="AW11" s="13" t="s">
        <v>14</v>
      </c>
      <c r="AX11" s="13" t="s">
        <v>11</v>
      </c>
      <c r="AY11" s="13" t="s">
        <v>11</v>
      </c>
      <c r="AZ11" s="13" t="s">
        <v>16</v>
      </c>
      <c r="BA11" s="13" t="s">
        <v>11</v>
      </c>
      <c r="BB11" s="13" t="s">
        <v>11</v>
      </c>
      <c r="BC11" s="91" t="s">
        <v>12</v>
      </c>
      <c r="BD11" s="92"/>
      <c r="IE11" s="15"/>
      <c r="IF11" s="15"/>
      <c r="IG11" s="15"/>
      <c r="IH11" s="15"/>
      <c r="II11" s="15"/>
    </row>
    <row r="12" spans="1:243" s="14" customFormat="1" ht="54.75" customHeight="1">
      <c r="A12" s="183" t="s">
        <v>0</v>
      </c>
      <c r="B12" s="184" t="s">
        <v>17</v>
      </c>
      <c r="C12" s="268" t="s">
        <v>1</v>
      </c>
      <c r="D12" s="270" t="s">
        <v>214</v>
      </c>
      <c r="E12" s="271" t="s">
        <v>125</v>
      </c>
      <c r="F12" s="270" t="s">
        <v>126</v>
      </c>
      <c r="G12" s="270"/>
      <c r="H12" s="270"/>
      <c r="I12" s="270" t="s">
        <v>20</v>
      </c>
      <c r="J12" s="270" t="s">
        <v>21</v>
      </c>
      <c r="K12" s="270" t="s">
        <v>22</v>
      </c>
      <c r="L12" s="270" t="s">
        <v>127</v>
      </c>
      <c r="M12" s="271" t="s">
        <v>249</v>
      </c>
      <c r="N12" s="269" t="s">
        <v>24</v>
      </c>
      <c r="O12" s="13" t="s">
        <v>25</v>
      </c>
      <c r="P12" s="13" t="s">
        <v>26</v>
      </c>
      <c r="Q12" s="13" t="s">
        <v>27</v>
      </c>
      <c r="R12" s="13"/>
      <c r="S12" s="13"/>
      <c r="T12" s="13" t="s">
        <v>28</v>
      </c>
      <c r="U12" s="13" t="s">
        <v>29</v>
      </c>
      <c r="V12" s="13" t="s">
        <v>30</v>
      </c>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t="s">
        <v>128</v>
      </c>
      <c r="AZ12" s="13"/>
      <c r="BA12" s="93" t="s">
        <v>129</v>
      </c>
      <c r="BB12" s="94" t="s">
        <v>128</v>
      </c>
      <c r="BC12" s="95" t="s">
        <v>130</v>
      </c>
      <c r="BD12" s="266"/>
      <c r="IE12" s="15"/>
      <c r="IF12" s="15"/>
      <c r="IG12" s="15"/>
      <c r="IH12" s="15"/>
      <c r="II12" s="15"/>
    </row>
    <row r="13" spans="1:243" s="14" customFormat="1" ht="15" hidden="1">
      <c r="A13" s="96">
        <v>1</v>
      </c>
      <c r="B13" s="13">
        <v>2</v>
      </c>
      <c r="C13" s="91">
        <v>3</v>
      </c>
      <c r="D13" s="13">
        <v>4</v>
      </c>
      <c r="E13" s="13">
        <v>5</v>
      </c>
      <c r="F13" s="13">
        <v>6</v>
      </c>
      <c r="G13" s="13">
        <v>7</v>
      </c>
      <c r="H13" s="13">
        <v>8</v>
      </c>
      <c r="I13" s="13">
        <v>9</v>
      </c>
      <c r="J13" s="13">
        <v>10</v>
      </c>
      <c r="K13" s="13">
        <v>11</v>
      </c>
      <c r="L13" s="13">
        <v>12</v>
      </c>
      <c r="M13" s="13">
        <v>13</v>
      </c>
      <c r="N13" s="269">
        <v>14</v>
      </c>
      <c r="O13" s="13">
        <v>15</v>
      </c>
      <c r="P13" s="13">
        <v>16</v>
      </c>
      <c r="Q13" s="13">
        <v>17</v>
      </c>
      <c r="R13" s="13">
        <v>18</v>
      </c>
      <c r="S13" s="13">
        <v>19</v>
      </c>
      <c r="T13" s="13">
        <v>20</v>
      </c>
      <c r="U13" s="13">
        <v>21</v>
      </c>
      <c r="V13" s="13">
        <v>22</v>
      </c>
      <c r="W13" s="13">
        <v>23</v>
      </c>
      <c r="X13" s="13">
        <v>24</v>
      </c>
      <c r="Y13" s="13">
        <v>25</v>
      </c>
      <c r="Z13" s="13">
        <v>26</v>
      </c>
      <c r="AA13" s="13">
        <v>27</v>
      </c>
      <c r="AB13" s="13">
        <v>28</v>
      </c>
      <c r="AC13" s="13">
        <v>29</v>
      </c>
      <c r="AD13" s="13">
        <v>30</v>
      </c>
      <c r="AE13" s="13">
        <v>31</v>
      </c>
      <c r="AF13" s="13">
        <v>32</v>
      </c>
      <c r="AG13" s="13">
        <v>33</v>
      </c>
      <c r="AH13" s="13">
        <v>34</v>
      </c>
      <c r="AI13" s="13">
        <v>35</v>
      </c>
      <c r="AJ13" s="13">
        <v>36</v>
      </c>
      <c r="AK13" s="13">
        <v>37</v>
      </c>
      <c r="AL13" s="13">
        <v>38</v>
      </c>
      <c r="AM13" s="13">
        <v>39</v>
      </c>
      <c r="AN13" s="13">
        <v>40</v>
      </c>
      <c r="AO13" s="13">
        <v>41</v>
      </c>
      <c r="AP13" s="13">
        <v>42</v>
      </c>
      <c r="AQ13" s="13">
        <v>43</v>
      </c>
      <c r="AR13" s="13">
        <v>44</v>
      </c>
      <c r="AS13" s="13">
        <v>45</v>
      </c>
      <c r="AT13" s="13">
        <v>46</v>
      </c>
      <c r="AU13" s="13">
        <v>47</v>
      </c>
      <c r="AV13" s="13">
        <v>48</v>
      </c>
      <c r="AW13" s="13">
        <v>49</v>
      </c>
      <c r="AX13" s="13">
        <v>50</v>
      </c>
      <c r="AY13" s="13">
        <v>51</v>
      </c>
      <c r="AZ13" s="13">
        <v>52</v>
      </c>
      <c r="BA13" s="13">
        <v>53</v>
      </c>
      <c r="BB13" s="13">
        <v>54</v>
      </c>
      <c r="BC13" s="91">
        <v>55</v>
      </c>
      <c r="BD13" s="267"/>
      <c r="IE13" s="15"/>
      <c r="IF13" s="15"/>
      <c r="IG13" s="15"/>
      <c r="IH13" s="15"/>
      <c r="II13" s="15"/>
    </row>
    <row r="14" spans="1:243" s="32" customFormat="1" ht="40.5" customHeight="1">
      <c r="A14" s="97">
        <v>1</v>
      </c>
      <c r="B14" s="98" t="s">
        <v>212</v>
      </c>
      <c r="C14" s="202" t="s">
        <v>131</v>
      </c>
      <c r="D14" s="147"/>
      <c r="E14" s="100"/>
      <c r="F14" s="99"/>
      <c r="G14" s="101"/>
      <c r="H14" s="101"/>
      <c r="I14" s="99"/>
      <c r="J14" s="102"/>
      <c r="K14" s="103"/>
      <c r="L14" s="103"/>
      <c r="M14" s="148"/>
      <c r="N14" s="104"/>
      <c r="O14" s="104"/>
      <c r="P14" s="105"/>
      <c r="Q14" s="104"/>
      <c r="R14" s="104"/>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7"/>
      <c r="BB14" s="108"/>
      <c r="BC14" s="109"/>
      <c r="BD14" s="265"/>
      <c r="BE14" s="32" t="s">
        <v>132</v>
      </c>
      <c r="IE14" s="33">
        <v>1</v>
      </c>
      <c r="IF14" s="33" t="s">
        <v>34</v>
      </c>
      <c r="IG14" s="33" t="s">
        <v>35</v>
      </c>
      <c r="IH14" s="33">
        <v>10</v>
      </c>
      <c r="II14" s="33" t="s">
        <v>36</v>
      </c>
    </row>
    <row r="15" spans="1:243" s="32" customFormat="1" ht="32.25" customHeight="1">
      <c r="A15" s="278">
        <v>2</v>
      </c>
      <c r="B15" s="181" t="s">
        <v>133</v>
      </c>
      <c r="C15" s="203" t="s">
        <v>134</v>
      </c>
      <c r="D15" s="272"/>
      <c r="E15" s="273"/>
      <c r="F15" s="272"/>
      <c r="G15" s="274"/>
      <c r="H15" s="274"/>
      <c r="I15" s="272"/>
      <c r="J15" s="275"/>
      <c r="K15" s="276"/>
      <c r="L15" s="276"/>
      <c r="M15" s="277"/>
      <c r="N15" s="115"/>
      <c r="O15" s="115"/>
      <c r="P15" s="116"/>
      <c r="Q15" s="115"/>
      <c r="R15" s="115"/>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8"/>
      <c r="AZ15" s="117"/>
      <c r="BA15" s="119"/>
      <c r="BB15" s="120"/>
      <c r="BC15" s="121"/>
      <c r="BD15" s="265"/>
      <c r="BE15" s="32" t="s">
        <v>132</v>
      </c>
      <c r="IE15" s="33">
        <v>1</v>
      </c>
      <c r="IF15" s="33" t="s">
        <v>34</v>
      </c>
      <c r="IG15" s="33" t="s">
        <v>35</v>
      </c>
      <c r="IH15" s="33">
        <v>10</v>
      </c>
      <c r="II15" s="33" t="s">
        <v>36</v>
      </c>
    </row>
    <row r="16" spans="1:243" s="32" customFormat="1" ht="36.75" customHeight="1">
      <c r="A16" s="278">
        <v>2.01</v>
      </c>
      <c r="B16" s="285" t="s">
        <v>243</v>
      </c>
      <c r="C16" s="202" t="s">
        <v>135</v>
      </c>
      <c r="D16" s="187">
        <v>6.095</v>
      </c>
      <c r="E16" s="182" t="s">
        <v>213</v>
      </c>
      <c r="F16" s="123">
        <v>1</v>
      </c>
      <c r="G16" s="35"/>
      <c r="H16" s="22"/>
      <c r="I16" s="124" t="s">
        <v>39</v>
      </c>
      <c r="J16" s="23">
        <f aca="true" t="shared" si="0" ref="J16:J24">IF(I16="Less(-)",-1,1)</f>
        <v>1</v>
      </c>
      <c r="K16" s="24" t="s">
        <v>53</v>
      </c>
      <c r="L16" s="24" t="s">
        <v>7</v>
      </c>
      <c r="M16" s="295"/>
      <c r="N16" s="179"/>
      <c r="O16" s="125"/>
      <c r="P16" s="126"/>
      <c r="Q16" s="125"/>
      <c r="R16" s="125"/>
      <c r="S16" s="127"/>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t="e">
        <f>D16*#REF!</f>
        <v>#REF!</v>
      </c>
      <c r="AZ16" s="128"/>
      <c r="BA16" s="129" t="e">
        <f>total_amount_ba($B$2,$D$2,D16,F16,J16,K16,#REF!)</f>
        <v>#VALUE!</v>
      </c>
      <c r="BB16" s="129" t="e">
        <f aca="true" t="shared" si="1" ref="BB16:BB24">BA16+SUM(N16:AZ16)</f>
        <v>#VALUE!</v>
      </c>
      <c r="BC16" s="130" t="e">
        <f aca="true" t="shared" si="2" ref="BC16:BC24">SpellNumber(L16,BB16)</f>
        <v>#VALUE!</v>
      </c>
      <c r="BD16" s="265"/>
      <c r="IE16" s="33">
        <v>1.01</v>
      </c>
      <c r="IF16" s="33" t="s">
        <v>40</v>
      </c>
      <c r="IG16" s="33" t="s">
        <v>35</v>
      </c>
      <c r="IH16" s="33">
        <v>123.223</v>
      </c>
      <c r="II16" s="33" t="s">
        <v>38</v>
      </c>
    </row>
    <row r="17" spans="1:243" s="32" customFormat="1" ht="36.75" customHeight="1">
      <c r="A17" s="278">
        <v>2.02</v>
      </c>
      <c r="B17" s="285" t="s">
        <v>217</v>
      </c>
      <c r="C17" s="202" t="s">
        <v>137</v>
      </c>
      <c r="D17" s="187">
        <v>53.69</v>
      </c>
      <c r="E17" s="182" t="s">
        <v>194</v>
      </c>
      <c r="F17" s="123">
        <v>1</v>
      </c>
      <c r="G17" s="35"/>
      <c r="H17" s="35"/>
      <c r="I17" s="124" t="s">
        <v>39</v>
      </c>
      <c r="J17" s="23">
        <f t="shared" si="0"/>
        <v>1</v>
      </c>
      <c r="K17" s="24" t="s">
        <v>53</v>
      </c>
      <c r="L17" s="24" t="s">
        <v>7</v>
      </c>
      <c r="M17" s="295"/>
      <c r="N17" s="180"/>
      <c r="O17" s="131"/>
      <c r="P17" s="132"/>
      <c r="Q17" s="131"/>
      <c r="R17" s="131"/>
      <c r="S17" s="133"/>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t="e">
        <f>D17*#REF!</f>
        <v>#REF!</v>
      </c>
      <c r="AZ17" s="134"/>
      <c r="BA17" s="135" t="e">
        <f>total_amount_ba($B$2,$D$2,D17,F17,J17,K17,#REF!)</f>
        <v>#VALUE!</v>
      </c>
      <c r="BB17" s="135" t="e">
        <f t="shared" si="1"/>
        <v>#VALUE!</v>
      </c>
      <c r="BC17" s="136" t="e">
        <f t="shared" si="2"/>
        <v>#VALUE!</v>
      </c>
      <c r="BD17" s="265"/>
      <c r="IE17" s="33">
        <v>1.02</v>
      </c>
      <c r="IF17" s="33" t="s">
        <v>42</v>
      </c>
      <c r="IG17" s="33" t="s">
        <v>43</v>
      </c>
      <c r="IH17" s="33">
        <v>213</v>
      </c>
      <c r="II17" s="33" t="s">
        <v>38</v>
      </c>
    </row>
    <row r="18" spans="1:243" s="32" customFormat="1" ht="36.75" customHeight="1">
      <c r="A18" s="278">
        <v>2.03</v>
      </c>
      <c r="B18" s="285" t="s">
        <v>305</v>
      </c>
      <c r="C18" s="202" t="s">
        <v>138</v>
      </c>
      <c r="D18" s="187" t="s">
        <v>248</v>
      </c>
      <c r="E18" s="182" t="s">
        <v>194</v>
      </c>
      <c r="F18" s="123">
        <v>1</v>
      </c>
      <c r="G18" s="35"/>
      <c r="H18" s="35"/>
      <c r="I18" s="124" t="s">
        <v>39</v>
      </c>
      <c r="J18" s="23">
        <f t="shared" si="0"/>
        <v>1</v>
      </c>
      <c r="K18" s="24" t="s">
        <v>53</v>
      </c>
      <c r="L18" s="24" t="s">
        <v>7</v>
      </c>
      <c r="M18" s="295"/>
      <c r="N18" s="180"/>
      <c r="O18" s="131"/>
      <c r="P18" s="132"/>
      <c r="Q18" s="131"/>
      <c r="R18" s="131"/>
      <c r="S18" s="133"/>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t="e">
        <f>D18*#REF!</f>
        <v>#VALUE!</v>
      </c>
      <c r="AZ18" s="134"/>
      <c r="BA18" s="135" t="e">
        <f>total_amount_ba($B$2,$D$2,D18,F18,J18,K18,#REF!)</f>
        <v>#VALUE!</v>
      </c>
      <c r="BB18" s="135" t="e">
        <f t="shared" si="1"/>
        <v>#VALUE!</v>
      </c>
      <c r="BC18" s="136" t="e">
        <f t="shared" si="2"/>
        <v>#VALUE!</v>
      </c>
      <c r="BD18" s="265"/>
      <c r="IE18" s="33">
        <v>3</v>
      </c>
      <c r="IF18" s="33" t="s">
        <v>47</v>
      </c>
      <c r="IG18" s="33" t="s">
        <v>48</v>
      </c>
      <c r="IH18" s="33">
        <v>10</v>
      </c>
      <c r="II18" s="33" t="s">
        <v>38</v>
      </c>
    </row>
    <row r="19" spans="1:243" s="32" customFormat="1" ht="39" customHeight="1">
      <c r="A19" s="278">
        <v>2.04</v>
      </c>
      <c r="B19" s="285" t="s">
        <v>244</v>
      </c>
      <c r="C19" s="202" t="s">
        <v>139</v>
      </c>
      <c r="D19" s="286">
        <v>35.75</v>
      </c>
      <c r="E19" s="182" t="s">
        <v>194</v>
      </c>
      <c r="F19" s="123">
        <v>1</v>
      </c>
      <c r="G19" s="35"/>
      <c r="H19" s="22"/>
      <c r="I19" s="124" t="s">
        <v>39</v>
      </c>
      <c r="J19" s="23">
        <f t="shared" si="0"/>
        <v>1</v>
      </c>
      <c r="K19" s="24" t="s">
        <v>53</v>
      </c>
      <c r="L19" s="24" t="s">
        <v>7</v>
      </c>
      <c r="M19" s="295"/>
      <c r="N19" s="180"/>
      <c r="O19" s="131"/>
      <c r="P19" s="132"/>
      <c r="Q19" s="131"/>
      <c r="R19" s="131"/>
      <c r="S19" s="133"/>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t="e">
        <f>D19*#REF!</f>
        <v>#REF!</v>
      </c>
      <c r="AZ19" s="134"/>
      <c r="BA19" s="135" t="e">
        <f>total_amount_ba($B$2,$D$2,D19,F19,J19,K19,#REF!)</f>
        <v>#VALUE!</v>
      </c>
      <c r="BB19" s="135" t="e">
        <f t="shared" si="1"/>
        <v>#VALUE!</v>
      </c>
      <c r="BC19" s="136" t="e">
        <f t="shared" si="2"/>
        <v>#VALUE!</v>
      </c>
      <c r="BD19" s="265"/>
      <c r="IE19" s="33">
        <v>1.01</v>
      </c>
      <c r="IF19" s="33" t="s">
        <v>40</v>
      </c>
      <c r="IG19" s="33" t="s">
        <v>35</v>
      </c>
      <c r="IH19" s="33">
        <v>123.223</v>
      </c>
      <c r="II19" s="33" t="s">
        <v>38</v>
      </c>
    </row>
    <row r="20" spans="1:243" s="32" customFormat="1" ht="36.75" customHeight="1">
      <c r="A20" s="278">
        <v>2.05</v>
      </c>
      <c r="B20" s="285" t="s">
        <v>247</v>
      </c>
      <c r="C20" s="202" t="s">
        <v>140</v>
      </c>
      <c r="D20" s="187">
        <v>4</v>
      </c>
      <c r="E20" s="182" t="s">
        <v>218</v>
      </c>
      <c r="F20" s="123">
        <v>1</v>
      </c>
      <c r="G20" s="35"/>
      <c r="H20" s="35"/>
      <c r="I20" s="124" t="s">
        <v>39</v>
      </c>
      <c r="J20" s="23">
        <f t="shared" si="0"/>
        <v>1</v>
      </c>
      <c r="K20" s="24" t="s">
        <v>53</v>
      </c>
      <c r="L20" s="24" t="s">
        <v>7</v>
      </c>
      <c r="M20" s="295"/>
      <c r="N20" s="180"/>
      <c r="O20" s="131"/>
      <c r="P20" s="132"/>
      <c r="Q20" s="131"/>
      <c r="R20" s="131"/>
      <c r="S20" s="133"/>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t="e">
        <f>D20*#REF!</f>
        <v>#REF!</v>
      </c>
      <c r="AZ20" s="134"/>
      <c r="BA20" s="135" t="e">
        <f>total_amount_ba($B$2,$D$2,D20,F20,J20,K20,#REF!)</f>
        <v>#VALUE!</v>
      </c>
      <c r="BB20" s="135" t="e">
        <f t="shared" si="1"/>
        <v>#VALUE!</v>
      </c>
      <c r="BC20" s="136" t="e">
        <f t="shared" si="2"/>
        <v>#VALUE!</v>
      </c>
      <c r="BD20" s="265"/>
      <c r="IE20" s="33">
        <v>1.02</v>
      </c>
      <c r="IF20" s="33" t="s">
        <v>42</v>
      </c>
      <c r="IG20" s="33" t="s">
        <v>43</v>
      </c>
      <c r="IH20" s="33">
        <v>213</v>
      </c>
      <c r="II20" s="33" t="s">
        <v>38</v>
      </c>
    </row>
    <row r="21" spans="1:243" s="32" customFormat="1" ht="39.75" customHeight="1">
      <c r="A21" s="278">
        <v>2.06</v>
      </c>
      <c r="B21" s="285" t="s">
        <v>306</v>
      </c>
      <c r="C21" s="202" t="s">
        <v>141</v>
      </c>
      <c r="D21" s="187">
        <v>800</v>
      </c>
      <c r="E21" s="182" t="s">
        <v>136</v>
      </c>
      <c r="F21" s="123">
        <v>1</v>
      </c>
      <c r="G21" s="35"/>
      <c r="H21" s="35"/>
      <c r="I21" s="124" t="s">
        <v>39</v>
      </c>
      <c r="J21" s="23">
        <f t="shared" si="0"/>
        <v>1</v>
      </c>
      <c r="K21" s="24" t="s">
        <v>53</v>
      </c>
      <c r="L21" s="24" t="s">
        <v>7</v>
      </c>
      <c r="M21" s="295"/>
      <c r="N21" s="180"/>
      <c r="O21" s="131"/>
      <c r="P21" s="132"/>
      <c r="Q21" s="131"/>
      <c r="R21" s="131"/>
      <c r="S21" s="133"/>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t="e">
        <f>D21*#REF!</f>
        <v>#REF!</v>
      </c>
      <c r="AZ21" s="134"/>
      <c r="BA21" s="135" t="e">
        <f>total_amount_ba($B$2,$D$2,D21,F21,J21,K21,#REF!)</f>
        <v>#VALUE!</v>
      </c>
      <c r="BB21" s="135" t="e">
        <f t="shared" si="1"/>
        <v>#VALUE!</v>
      </c>
      <c r="BC21" s="136" t="e">
        <f t="shared" si="2"/>
        <v>#VALUE!</v>
      </c>
      <c r="BD21" s="265"/>
      <c r="IE21" s="33">
        <v>3</v>
      </c>
      <c r="IF21" s="33" t="s">
        <v>47</v>
      </c>
      <c r="IG21" s="33" t="s">
        <v>48</v>
      </c>
      <c r="IH21" s="33">
        <v>10</v>
      </c>
      <c r="II21" s="33" t="s">
        <v>38</v>
      </c>
    </row>
    <row r="22" spans="1:243" s="32" customFormat="1" ht="39.75" customHeight="1">
      <c r="A22" s="278">
        <v>2.07</v>
      </c>
      <c r="B22" s="285" t="s">
        <v>307</v>
      </c>
      <c r="C22" s="202"/>
      <c r="D22" s="187">
        <v>112.93</v>
      </c>
      <c r="E22" s="182" t="s">
        <v>136</v>
      </c>
      <c r="F22" s="123"/>
      <c r="G22" s="35"/>
      <c r="H22" s="35"/>
      <c r="I22" s="124"/>
      <c r="J22" s="23"/>
      <c r="K22" s="24"/>
      <c r="L22" s="24"/>
      <c r="M22" s="295"/>
      <c r="N22" s="180"/>
      <c r="O22" s="131"/>
      <c r="P22" s="132"/>
      <c r="Q22" s="131"/>
      <c r="R22" s="131"/>
      <c r="S22" s="133"/>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5"/>
      <c r="BB22" s="135"/>
      <c r="BC22" s="136"/>
      <c r="BD22" s="265"/>
      <c r="IE22" s="33"/>
      <c r="IF22" s="33"/>
      <c r="IG22" s="33"/>
      <c r="IH22" s="33"/>
      <c r="II22" s="33"/>
    </row>
    <row r="23" spans="1:243" s="32" customFormat="1" ht="39.75" customHeight="1">
      <c r="A23" s="278">
        <v>2.08</v>
      </c>
      <c r="B23" s="285" t="s">
        <v>245</v>
      </c>
      <c r="C23" s="202"/>
      <c r="D23" s="187">
        <v>0.6</v>
      </c>
      <c r="E23" s="182" t="s">
        <v>213</v>
      </c>
      <c r="F23" s="123"/>
      <c r="G23" s="35"/>
      <c r="H23" s="35"/>
      <c r="I23" s="124"/>
      <c r="J23" s="23"/>
      <c r="K23" s="24"/>
      <c r="L23" s="24"/>
      <c r="M23" s="295"/>
      <c r="N23" s="180"/>
      <c r="O23" s="131"/>
      <c r="P23" s="132"/>
      <c r="Q23" s="131"/>
      <c r="R23" s="131"/>
      <c r="S23" s="133"/>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5"/>
      <c r="BB23" s="135"/>
      <c r="BC23" s="136"/>
      <c r="BD23" s="265"/>
      <c r="IE23" s="33"/>
      <c r="IF23" s="33"/>
      <c r="IG23" s="33"/>
      <c r="IH23" s="33"/>
      <c r="II23" s="33"/>
    </row>
    <row r="24" spans="1:243" s="32" customFormat="1" ht="36.75" customHeight="1">
      <c r="A24" s="278">
        <v>2.09</v>
      </c>
      <c r="B24" s="285" t="s">
        <v>246</v>
      </c>
      <c r="C24" s="202" t="s">
        <v>140</v>
      </c>
      <c r="D24" s="187">
        <v>3.75</v>
      </c>
      <c r="E24" s="182" t="s">
        <v>213</v>
      </c>
      <c r="F24" s="123">
        <v>1</v>
      </c>
      <c r="G24" s="35"/>
      <c r="H24" s="35"/>
      <c r="I24" s="124" t="s">
        <v>39</v>
      </c>
      <c r="J24" s="23">
        <f t="shared" si="0"/>
        <v>1</v>
      </c>
      <c r="K24" s="24" t="s">
        <v>53</v>
      </c>
      <c r="L24" s="24" t="s">
        <v>7</v>
      </c>
      <c r="M24" s="295"/>
      <c r="N24" s="180"/>
      <c r="O24" s="131"/>
      <c r="P24" s="132"/>
      <c r="Q24" s="131"/>
      <c r="R24" s="131"/>
      <c r="S24" s="133"/>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t="e">
        <f>D24*#REF!</f>
        <v>#REF!</v>
      </c>
      <c r="AZ24" s="134"/>
      <c r="BA24" s="135" t="e">
        <f>total_amount_ba($B$2,$D$2,D24,F24,J24,K24,#REF!)</f>
        <v>#VALUE!</v>
      </c>
      <c r="BB24" s="135" t="e">
        <f t="shared" si="1"/>
        <v>#VALUE!</v>
      </c>
      <c r="BC24" s="136" t="e">
        <f t="shared" si="2"/>
        <v>#VALUE!</v>
      </c>
      <c r="BD24" s="265"/>
      <c r="IE24" s="33">
        <v>1.02</v>
      </c>
      <c r="IF24" s="33" t="s">
        <v>42</v>
      </c>
      <c r="IG24" s="33" t="s">
        <v>43</v>
      </c>
      <c r="IH24" s="33">
        <v>213</v>
      </c>
      <c r="II24" s="33" t="s">
        <v>38</v>
      </c>
    </row>
    <row r="25" spans="1:243" s="32" customFormat="1" ht="32.25" customHeight="1" hidden="1">
      <c r="A25" s="137">
        <v>3</v>
      </c>
      <c r="B25" s="138" t="s">
        <v>142</v>
      </c>
      <c r="C25" s="204" t="s">
        <v>143</v>
      </c>
      <c r="D25" s="111"/>
      <c r="E25" s="110"/>
      <c r="F25" s="111"/>
      <c r="G25" s="112"/>
      <c r="H25" s="112"/>
      <c r="I25" s="111"/>
      <c r="J25" s="113"/>
      <c r="K25" s="114"/>
      <c r="L25" s="114"/>
      <c r="M25" s="139"/>
      <c r="N25" s="140"/>
      <c r="O25" s="26"/>
      <c r="P25" s="27"/>
      <c r="Q25" s="26"/>
      <c r="R25" s="26"/>
      <c r="S25" s="28"/>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28" t="e">
        <f>SUM(AY16:AY24)</f>
        <v>#REF!</v>
      </c>
      <c r="AZ25" s="141"/>
      <c r="BA25" s="142"/>
      <c r="BB25" s="143"/>
      <c r="BC25" s="144"/>
      <c r="BE25" s="32" t="s">
        <v>132</v>
      </c>
      <c r="IE25" s="33">
        <v>1</v>
      </c>
      <c r="IF25" s="33" t="s">
        <v>34</v>
      </c>
      <c r="IG25" s="33" t="s">
        <v>35</v>
      </c>
      <c r="IH25" s="33">
        <v>10</v>
      </c>
      <c r="II25" s="33" t="s">
        <v>36</v>
      </c>
    </row>
    <row r="26" spans="1:243" s="32" customFormat="1" ht="69.75" customHeight="1" hidden="1">
      <c r="A26" s="145">
        <v>4</v>
      </c>
      <c r="B26" s="146" t="s">
        <v>144</v>
      </c>
      <c r="C26" s="205" t="s">
        <v>145</v>
      </c>
      <c r="D26" s="147"/>
      <c r="E26" s="100"/>
      <c r="F26" s="99"/>
      <c r="G26" s="101"/>
      <c r="H26" s="101"/>
      <c r="I26" s="99"/>
      <c r="J26" s="102"/>
      <c r="K26" s="103"/>
      <c r="L26" s="103"/>
      <c r="M26" s="148"/>
      <c r="N26" s="149"/>
      <c r="O26" s="150"/>
      <c r="P26" s="27"/>
      <c r="Q26" s="150"/>
      <c r="R26" s="150"/>
      <c r="S26" s="28"/>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4" t="e">
        <f>AY25/15312</f>
        <v>#REF!</v>
      </c>
      <c r="AZ26" s="13"/>
      <c r="BA26" s="151"/>
      <c r="BB26" s="152"/>
      <c r="BC26" s="153"/>
      <c r="BE26" s="32" t="s">
        <v>132</v>
      </c>
      <c r="IE26" s="33">
        <v>1</v>
      </c>
      <c r="IF26" s="33" t="s">
        <v>34</v>
      </c>
      <c r="IG26" s="33" t="s">
        <v>35</v>
      </c>
      <c r="IH26" s="33">
        <v>10</v>
      </c>
      <c r="II26" s="33" t="s">
        <v>36</v>
      </c>
    </row>
    <row r="27" spans="1:243" s="32" customFormat="1" ht="33" customHeight="1" hidden="1">
      <c r="A27" s="154" t="s">
        <v>50</v>
      </c>
      <c r="B27" s="155"/>
      <c r="C27" s="147"/>
      <c r="D27" s="111"/>
      <c r="E27" s="111"/>
      <c r="F27" s="111"/>
      <c r="G27" s="111"/>
      <c r="H27" s="156"/>
      <c r="I27" s="156"/>
      <c r="J27" s="156"/>
      <c r="K27" s="156"/>
      <c r="L27" s="111"/>
      <c r="M27" s="157"/>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158" t="e">
        <f>SUM(#REF!)</f>
        <v>#REF!</v>
      </c>
      <c r="BB27" s="159" t="e">
        <f>SUM(#REF!)</f>
        <v>#REF!</v>
      </c>
      <c r="BC27" s="160" t="e">
        <f>SpellNumber($E$2,BB27)</f>
        <v>#VALUE!</v>
      </c>
      <c r="IE27" s="33">
        <v>4</v>
      </c>
      <c r="IF27" s="33" t="s">
        <v>42</v>
      </c>
      <c r="IG27" s="33" t="s">
        <v>49</v>
      </c>
      <c r="IH27" s="33">
        <v>10</v>
      </c>
      <c r="II27" s="33" t="s">
        <v>38</v>
      </c>
    </row>
    <row r="28" spans="1:243" s="57" customFormat="1" ht="39" customHeight="1" hidden="1">
      <c r="A28" s="155" t="s">
        <v>55</v>
      </c>
      <c r="B28" s="161"/>
      <c r="C28" s="49"/>
      <c r="D28" s="162"/>
      <c r="E28" s="163" t="s">
        <v>51</v>
      </c>
      <c r="F28" s="164"/>
      <c r="G28" s="165"/>
      <c r="H28" s="53"/>
      <c r="I28" s="53"/>
      <c r="J28" s="53"/>
      <c r="K28" s="166"/>
      <c r="L28" s="167"/>
      <c r="M28" s="168"/>
      <c r="O28" s="32"/>
      <c r="P28" s="32"/>
      <c r="Q28" s="32"/>
      <c r="R28" s="32"/>
      <c r="S28" s="32"/>
      <c r="BA28" s="169">
        <f>IF(ISBLANK(F28),0,IF(E28="Excess (+)",ROUND(BA27+(BA27*F28),2),IF(E28="Less (-)",ROUND(BA27+(BA27*F28*(-1)),2),0)))</f>
        <v>0</v>
      </c>
      <c r="BB28" s="170">
        <f>ROUND(BA28,0)</f>
        <v>0</v>
      </c>
      <c r="BC28" s="122" t="str">
        <f>SpellNumber(L28,BB28)</f>
        <v> Zero Only</v>
      </c>
      <c r="IE28" s="58"/>
      <c r="IF28" s="58"/>
      <c r="IG28" s="58"/>
      <c r="IH28" s="58"/>
      <c r="II28" s="58"/>
    </row>
    <row r="29" spans="1:243" s="57" customFormat="1" ht="51" customHeight="1" hidden="1">
      <c r="A29" s="154" t="s">
        <v>54</v>
      </c>
      <c r="B29" s="154"/>
      <c r="C29" s="387" t="e">
        <f>SpellNumber($E$2,BB27)</f>
        <v>#VALUE!</v>
      </c>
      <c r="D29" s="388"/>
      <c r="E29" s="388"/>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8"/>
      <c r="AP29" s="388"/>
      <c r="AQ29" s="388"/>
      <c r="AR29" s="388"/>
      <c r="AS29" s="388"/>
      <c r="AT29" s="388"/>
      <c r="AU29" s="388"/>
      <c r="AV29" s="388"/>
      <c r="AW29" s="388"/>
      <c r="AX29" s="388"/>
      <c r="AY29" s="388"/>
      <c r="AZ29" s="388"/>
      <c r="BA29" s="388"/>
      <c r="BB29" s="388"/>
      <c r="BC29" s="389"/>
      <c r="IE29" s="58"/>
      <c r="IF29" s="58"/>
      <c r="IG29" s="58"/>
      <c r="IH29" s="58"/>
      <c r="II29" s="58"/>
    </row>
  </sheetData>
  <sheetProtection password="C96F" sheet="1" selectLockedCells="1"/>
  <mergeCells count="9">
    <mergeCell ref="B9:BC9"/>
    <mergeCell ref="A10:BC10"/>
    <mergeCell ref="C29:BC29"/>
    <mergeCell ref="A1:L1"/>
    <mergeCell ref="B4:M4"/>
    <mergeCell ref="B5:M5"/>
    <mergeCell ref="B6:M6"/>
    <mergeCell ref="A7:BC7"/>
    <mergeCell ref="A8:AY8"/>
  </mergeCells>
  <dataValidations count="19">
    <dataValidation type="list" showInputMessage="1" showErrorMessage="1" promptTitle="Less or Excess" prompt="Please select either LESS  ( - )  or  EXCESS  ( + )" errorTitle="Please enter valid values only" error="Please select either LESS ( - ) or  EXCESS  ( + )" sqref="E28">
      <formula1>IF(ISBLANK(F28),$A$3:$C$3,$B$3:$C$3)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8">
      <formula1>0</formula1>
      <formula2>IF(E28&lt;&gt;"Select",99.9,0)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8">
      <formula1>IF(E28&lt;&gt;"Select",0,-1)</formula1>
      <formula2>IF(E28&lt;&gt;"Select",99.99,-1)</formula2>
    </dataValidation>
    <dataValidation allowBlank="1" showInputMessage="1" showErrorMessage="1" promptTitle="Units" prompt="Please enter Units in text" sqref="E25:E26 E14:E15"/>
    <dataValidation type="decimal" allowBlank="1" showErrorMessage="1" promptTitle="Rate Entry" prompt="Please enter the Basic Price in Rupees for this item. " errorTitle="Invaid Entry" error="Only Numeric Values are allowed. " sqref="G25:G26 G14:G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H25:H26 H14:H15 G16:H24">
      <formula1>0</formula1>
      <formula2>999999999999999</formula2>
    </dataValidation>
    <dataValidation type="decimal" allowBlank="1" showInputMessage="1" showErrorMessage="1" promptTitle="Quantity" prompt="Please enter the Quantity for this item. " errorTitle="Invalid Entry" error="Only Numeric Values are allowed. " sqref="D25:D26 D14:D15 F14:F26">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8">
      <formula1>"Select, Option C1, Option D1"</formula1>
    </dataValidation>
    <dataValidation type="decimal" allowBlank="1" showInputMessage="1" showErrorMessage="1" promptTitle="Rate Entry" prompt="Please enter the Other Taxes2 in Rupees for this item. " errorTitle="Invaid Entry" error="Only Numeric Values are allowed. " sqref="N14:O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26">
      <formula1>0</formula1>
      <formula2>999999999999999</formula2>
    </dataValidation>
    <dataValidation type="list" allowBlank="1" showInputMessage="1" showErrorMessage="1" sqref="L14:L26">
      <formula1>"INR,USD,EURO,JPY"</formula1>
    </dataValidation>
    <dataValidation allowBlank="1" showInputMessage="1" showErrorMessage="1" promptTitle="Addition / Deduction" prompt="Please Choose the correct One" sqref="J14:J26"/>
    <dataValidation type="list" showInputMessage="1" showErrorMessage="1" sqref="I14:I26">
      <formula1>"Excess(+), Less(-)"</formula1>
    </dataValidation>
    <dataValidation type="decimal" allowBlank="1" showInputMessage="1" showErrorMessage="1" errorTitle="Invalid Entry" error="Only Numeric Values are allowed. " sqref="A14:A26">
      <formula1>0</formula1>
      <formula2>999999999999999</formula2>
    </dataValidation>
    <dataValidation allowBlank="1" showInputMessage="1" showErrorMessage="1" promptTitle="Itemcode/Make" prompt="Please enter text" sqref="C14:C26"/>
    <dataValidation type="list" allowBlank="1" showInputMessage="1" showErrorMessage="1" sqref="C2">
      <formula1>"Normal, SingleWindow, Alternate"</formula1>
    </dataValidation>
    <dataValidation type="list" allowBlank="1" showInputMessage="1" showErrorMessage="1" sqref="K14:K26">
      <formula1>"Partial Conversion, Full Conversion"</formula1>
    </dataValidation>
  </dataValidations>
  <printOptions/>
  <pageMargins left="0.8" right="0.31496062992125984" top="0.5905511811023623" bottom="0.5118110236220472" header="0.31496062992125984" footer="0.31496062992125984"/>
  <pageSetup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dimension ref="A1:BI50"/>
  <sheetViews>
    <sheetView view="pageBreakPreview" zoomScale="85" zoomScaleNormal="80" zoomScaleSheetLayoutView="85" zoomScalePageLayoutView="0" workbookViewId="0" topLeftCell="A20">
      <selection activeCell="E43" sqref="E43"/>
    </sheetView>
  </sheetViews>
  <sheetFormatPr defaultColWidth="9.140625" defaultRowHeight="15"/>
  <cols>
    <col min="1" max="1" width="16.00390625" style="194" customWidth="1"/>
    <col min="2" max="2" width="30.00390625" style="194" customWidth="1"/>
    <col min="3" max="3" width="33.8515625" style="194" customWidth="1"/>
    <col min="4" max="4" width="34.8515625" style="194" customWidth="1"/>
    <col min="5" max="5" width="35.28125" style="194" customWidth="1"/>
    <col min="6" max="6" width="37.00390625" style="194" customWidth="1"/>
    <col min="7" max="7" width="40.57421875" style="194" customWidth="1"/>
    <col min="8" max="16384" width="9.140625" style="194" customWidth="1"/>
  </cols>
  <sheetData>
    <row r="1" spans="1:61" ht="32.25" customHeight="1">
      <c r="A1" s="84" t="s">
        <v>146</v>
      </c>
      <c r="B1" s="404" t="s">
        <v>304</v>
      </c>
      <c r="C1" s="405"/>
      <c r="D1" s="405"/>
      <c r="E1" s="405"/>
      <c r="F1" s="405"/>
      <c r="G1" s="40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208"/>
      <c r="BI1" s="208"/>
    </row>
    <row r="2" spans="1:61" ht="39" customHeight="1">
      <c r="A2" s="85" t="s">
        <v>147</v>
      </c>
      <c r="B2" s="314" t="s">
        <v>242</v>
      </c>
      <c r="C2" s="300"/>
      <c r="D2" s="300"/>
      <c r="E2" s="300"/>
      <c r="F2" s="300"/>
      <c r="G2" s="407"/>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208"/>
      <c r="BI2" s="208"/>
    </row>
    <row r="3" spans="1:61" ht="33.75" customHeight="1">
      <c r="A3" s="85" t="s">
        <v>185</v>
      </c>
      <c r="B3" s="314" t="s">
        <v>240</v>
      </c>
      <c r="C3" s="300"/>
      <c r="D3" s="300"/>
      <c r="E3" s="300"/>
      <c r="F3" s="300"/>
      <c r="G3" s="407"/>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208"/>
      <c r="BI3" s="208"/>
    </row>
    <row r="4" spans="1:57" ht="19.5" customHeight="1" hidden="1">
      <c r="A4" s="408" t="s">
        <v>10</v>
      </c>
      <c r="B4" s="409"/>
      <c r="C4" s="410"/>
      <c r="D4" s="410"/>
      <c r="E4" s="410"/>
      <c r="F4" s="410"/>
      <c r="G4" s="41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208"/>
      <c r="BE4" s="208"/>
    </row>
    <row r="5" spans="1:57" ht="65.25" customHeight="1">
      <c r="A5" s="172" t="s">
        <v>60</v>
      </c>
      <c r="B5" s="412"/>
      <c r="C5" s="413"/>
      <c r="D5" s="413"/>
      <c r="E5" s="413"/>
      <c r="F5" s="413"/>
      <c r="G5" s="414"/>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208"/>
      <c r="BE5" s="208"/>
    </row>
    <row r="6" spans="1:57" ht="59.25" customHeight="1">
      <c r="A6" s="415" t="s">
        <v>228</v>
      </c>
      <c r="B6" s="416"/>
      <c r="C6" s="417"/>
      <c r="D6" s="417"/>
      <c r="E6" s="417"/>
      <c r="F6" s="417"/>
      <c r="G6" s="41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row>
    <row r="7" spans="1:7" ht="14.25">
      <c r="A7" s="197"/>
      <c r="B7" s="209"/>
      <c r="C7" s="210"/>
      <c r="D7" s="211"/>
      <c r="E7" s="211"/>
      <c r="F7" s="211"/>
      <c r="G7" s="211"/>
    </row>
    <row r="8" spans="1:7" ht="15" customHeight="1">
      <c r="A8" s="401" t="s">
        <v>148</v>
      </c>
      <c r="B8" s="403" t="s">
        <v>149</v>
      </c>
      <c r="C8" s="174" t="s">
        <v>150</v>
      </c>
      <c r="D8" s="174" t="s">
        <v>151</v>
      </c>
      <c r="E8" s="174" t="s">
        <v>152</v>
      </c>
      <c r="F8" s="174" t="s">
        <v>153</v>
      </c>
      <c r="G8" s="174" t="s">
        <v>193</v>
      </c>
    </row>
    <row r="9" spans="1:7" ht="14.25">
      <c r="A9" s="402"/>
      <c r="B9" s="403"/>
      <c r="C9" s="175" t="s">
        <v>52</v>
      </c>
      <c r="D9" s="175" t="s">
        <v>52</v>
      </c>
      <c r="E9" s="175" t="s">
        <v>52</v>
      </c>
      <c r="F9" s="175" t="s">
        <v>52</v>
      </c>
      <c r="G9" s="175" t="s">
        <v>52</v>
      </c>
    </row>
    <row r="10" spans="1:7" ht="15">
      <c r="A10" s="176">
        <v>1</v>
      </c>
      <c r="B10" s="177" t="s">
        <v>232</v>
      </c>
      <c r="C10" s="299"/>
      <c r="D10" s="299"/>
      <c r="E10" s="299"/>
      <c r="F10" s="299"/>
      <c r="G10" s="299"/>
    </row>
    <row r="11" spans="1:7" ht="15">
      <c r="A11" s="176">
        <v>2</v>
      </c>
      <c r="B11" s="177" t="s">
        <v>154</v>
      </c>
      <c r="C11" s="299"/>
      <c r="D11" s="299"/>
      <c r="E11" s="299"/>
      <c r="F11" s="299"/>
      <c r="G11" s="299"/>
    </row>
    <row r="12" spans="1:7" ht="15">
      <c r="A12" s="176">
        <v>3</v>
      </c>
      <c r="B12" s="177" t="s">
        <v>155</v>
      </c>
      <c r="C12" s="299"/>
      <c r="D12" s="299"/>
      <c r="E12" s="299"/>
      <c r="F12" s="299"/>
      <c r="G12" s="299"/>
    </row>
    <row r="13" spans="1:7" ht="15">
      <c r="A13" s="176">
        <v>4</v>
      </c>
      <c r="B13" s="177" t="s">
        <v>156</v>
      </c>
      <c r="C13" s="299"/>
      <c r="D13" s="299"/>
      <c r="E13" s="299"/>
      <c r="F13" s="299"/>
      <c r="G13" s="299"/>
    </row>
    <row r="14" spans="1:7" ht="15">
      <c r="A14" s="176">
        <v>5</v>
      </c>
      <c r="B14" s="177" t="s">
        <v>157</v>
      </c>
      <c r="C14" s="299"/>
      <c r="D14" s="299"/>
      <c r="E14" s="299"/>
      <c r="F14" s="299"/>
      <c r="G14" s="299"/>
    </row>
    <row r="15" spans="1:7" ht="15">
      <c r="A15" s="176">
        <v>6</v>
      </c>
      <c r="B15" s="177" t="s">
        <v>158</v>
      </c>
      <c r="C15" s="299"/>
      <c r="D15" s="299"/>
      <c r="E15" s="299"/>
      <c r="F15" s="299"/>
      <c r="G15" s="299"/>
    </row>
    <row r="16" spans="1:7" ht="15">
      <c r="A16" s="176">
        <v>7</v>
      </c>
      <c r="B16" s="177" t="s">
        <v>159</v>
      </c>
      <c r="C16" s="299"/>
      <c r="D16" s="299"/>
      <c r="E16" s="299"/>
      <c r="F16" s="299"/>
      <c r="G16" s="299"/>
    </row>
    <row r="17" spans="1:7" ht="15">
      <c r="A17" s="176">
        <v>8</v>
      </c>
      <c r="B17" s="177" t="s">
        <v>160</v>
      </c>
      <c r="C17" s="299"/>
      <c r="D17" s="299"/>
      <c r="E17" s="299"/>
      <c r="F17" s="299"/>
      <c r="G17" s="299"/>
    </row>
    <row r="18" spans="1:7" ht="15">
      <c r="A18" s="176">
        <v>9</v>
      </c>
      <c r="B18" s="177" t="s">
        <v>161</v>
      </c>
      <c r="C18" s="299"/>
      <c r="D18" s="299"/>
      <c r="E18" s="299"/>
      <c r="F18" s="299"/>
      <c r="G18" s="299"/>
    </row>
    <row r="19" spans="1:7" ht="15">
      <c r="A19" s="176">
        <v>10</v>
      </c>
      <c r="B19" s="177" t="s">
        <v>162</v>
      </c>
      <c r="C19" s="299"/>
      <c r="D19" s="299"/>
      <c r="E19" s="299"/>
      <c r="F19" s="299"/>
      <c r="G19" s="299"/>
    </row>
    <row r="20" spans="1:7" ht="15">
      <c r="A20" s="176">
        <v>11</v>
      </c>
      <c r="B20" s="177" t="s">
        <v>163</v>
      </c>
      <c r="C20" s="299"/>
      <c r="D20" s="299"/>
      <c r="E20" s="299"/>
      <c r="F20" s="299"/>
      <c r="G20" s="299"/>
    </row>
    <row r="21" spans="1:7" ht="15">
      <c r="A21" s="176">
        <v>12</v>
      </c>
      <c r="B21" s="177" t="s">
        <v>164</v>
      </c>
      <c r="C21" s="299"/>
      <c r="D21" s="299"/>
      <c r="E21" s="299"/>
      <c r="F21" s="299"/>
      <c r="G21" s="299"/>
    </row>
    <row r="22" spans="1:7" ht="15">
      <c r="A22" s="176">
        <v>13</v>
      </c>
      <c r="B22" s="177" t="s">
        <v>165</v>
      </c>
      <c r="C22" s="299"/>
      <c r="D22" s="299"/>
      <c r="E22" s="299"/>
      <c r="F22" s="299"/>
      <c r="G22" s="299"/>
    </row>
    <row r="23" spans="1:7" ht="15">
      <c r="A23" s="176">
        <v>14</v>
      </c>
      <c r="B23" s="177" t="s">
        <v>166</v>
      </c>
      <c r="C23" s="299"/>
      <c r="D23" s="299"/>
      <c r="E23" s="299"/>
      <c r="F23" s="299"/>
      <c r="G23" s="299"/>
    </row>
    <row r="24" spans="1:7" ht="15">
      <c r="A24" s="176">
        <v>15</v>
      </c>
      <c r="B24" s="177" t="s">
        <v>167</v>
      </c>
      <c r="C24" s="299"/>
      <c r="D24" s="299"/>
      <c r="E24" s="299"/>
      <c r="F24" s="299"/>
      <c r="G24" s="299"/>
    </row>
    <row r="25" spans="1:7" ht="15">
      <c r="A25" s="176">
        <v>16</v>
      </c>
      <c r="B25" s="177" t="s">
        <v>168</v>
      </c>
      <c r="C25" s="299"/>
      <c r="D25" s="299"/>
      <c r="E25" s="299"/>
      <c r="F25" s="299"/>
      <c r="G25" s="299"/>
    </row>
    <row r="26" spans="1:7" ht="15">
      <c r="A26" s="176">
        <v>17</v>
      </c>
      <c r="B26" s="177" t="s">
        <v>169</v>
      </c>
      <c r="C26" s="299"/>
      <c r="D26" s="299"/>
      <c r="E26" s="299"/>
      <c r="F26" s="299"/>
      <c r="G26" s="299"/>
    </row>
    <row r="27" spans="1:7" ht="15">
      <c r="A27" s="176">
        <v>18</v>
      </c>
      <c r="B27" s="177" t="s">
        <v>170</v>
      </c>
      <c r="C27" s="299"/>
      <c r="D27" s="299"/>
      <c r="E27" s="299"/>
      <c r="F27" s="299"/>
      <c r="G27" s="299"/>
    </row>
    <row r="28" spans="1:7" ht="15">
      <c r="A28" s="176">
        <v>19</v>
      </c>
      <c r="B28" s="177" t="s">
        <v>171</v>
      </c>
      <c r="C28" s="299"/>
      <c r="D28" s="299"/>
      <c r="E28" s="299"/>
      <c r="F28" s="299"/>
      <c r="G28" s="299"/>
    </row>
    <row r="29" spans="1:7" ht="15">
      <c r="A29" s="176">
        <v>20</v>
      </c>
      <c r="B29" s="177" t="s">
        <v>172</v>
      </c>
      <c r="C29" s="299"/>
      <c r="D29" s="299"/>
      <c r="E29" s="299"/>
      <c r="F29" s="299"/>
      <c r="G29" s="299"/>
    </row>
    <row r="30" spans="1:7" ht="15">
      <c r="A30" s="176">
        <v>21</v>
      </c>
      <c r="B30" s="177" t="s">
        <v>173</v>
      </c>
      <c r="C30" s="299"/>
      <c r="D30" s="299"/>
      <c r="E30" s="299"/>
      <c r="F30" s="299"/>
      <c r="G30" s="299"/>
    </row>
    <row r="31" spans="1:7" ht="15">
      <c r="A31" s="176">
        <v>22</v>
      </c>
      <c r="B31" s="177" t="s">
        <v>174</v>
      </c>
      <c r="C31" s="299"/>
      <c r="D31" s="299"/>
      <c r="E31" s="299"/>
      <c r="F31" s="299"/>
      <c r="G31" s="299"/>
    </row>
    <row r="32" spans="1:7" ht="15">
      <c r="A32" s="176">
        <v>23</v>
      </c>
      <c r="B32" s="177" t="s">
        <v>175</v>
      </c>
      <c r="C32" s="299"/>
      <c r="D32" s="299"/>
      <c r="E32" s="299"/>
      <c r="F32" s="299"/>
      <c r="G32" s="299"/>
    </row>
    <row r="33" spans="1:7" ht="15">
      <c r="A33" s="176">
        <v>24</v>
      </c>
      <c r="B33" s="177" t="s">
        <v>176</v>
      </c>
      <c r="C33" s="299"/>
      <c r="D33" s="299"/>
      <c r="E33" s="299"/>
      <c r="F33" s="299"/>
      <c r="G33" s="299"/>
    </row>
    <row r="34" spans="1:7" ht="15">
      <c r="A34" s="176">
        <v>25</v>
      </c>
      <c r="B34" s="177" t="s">
        <v>177</v>
      </c>
      <c r="C34" s="299"/>
      <c r="D34" s="299"/>
      <c r="E34" s="299"/>
      <c r="F34" s="299"/>
      <c r="G34" s="299"/>
    </row>
    <row r="35" spans="1:7" ht="15">
      <c r="A35" s="176">
        <v>26</v>
      </c>
      <c r="B35" s="177" t="s">
        <v>178</v>
      </c>
      <c r="C35" s="299"/>
      <c r="D35" s="299"/>
      <c r="E35" s="299"/>
      <c r="F35" s="299"/>
      <c r="G35" s="299"/>
    </row>
    <row r="36" spans="1:7" ht="15">
      <c r="A36" s="176">
        <v>27</v>
      </c>
      <c r="B36" s="177" t="s">
        <v>179</v>
      </c>
      <c r="C36" s="299"/>
      <c r="D36" s="299"/>
      <c r="E36" s="299"/>
      <c r="F36" s="299"/>
      <c r="G36" s="299"/>
    </row>
    <row r="37" spans="1:7" ht="15">
      <c r="A37" s="176">
        <v>28</v>
      </c>
      <c r="B37" s="177" t="s">
        <v>180</v>
      </c>
      <c r="C37" s="299"/>
      <c r="D37" s="299"/>
      <c r="E37" s="299"/>
      <c r="F37" s="299"/>
      <c r="G37" s="299"/>
    </row>
    <row r="38" spans="1:7" ht="15">
      <c r="A38" s="176">
        <v>29</v>
      </c>
      <c r="B38" s="177" t="s">
        <v>181</v>
      </c>
      <c r="C38" s="299"/>
      <c r="D38" s="299"/>
      <c r="E38" s="299"/>
      <c r="F38" s="299"/>
      <c r="G38" s="299"/>
    </row>
    <row r="39" spans="1:7" ht="15">
      <c r="A39" s="176">
        <v>30</v>
      </c>
      <c r="B39" s="177" t="s">
        <v>182</v>
      </c>
      <c r="C39" s="299"/>
      <c r="D39" s="299"/>
      <c r="E39" s="299"/>
      <c r="F39" s="299"/>
      <c r="G39" s="299"/>
    </row>
    <row r="40" spans="1:7" ht="15">
      <c r="A40" s="176">
        <v>31</v>
      </c>
      <c r="B40" s="177" t="s">
        <v>195</v>
      </c>
      <c r="C40" s="299"/>
      <c r="D40" s="299"/>
      <c r="E40" s="299"/>
      <c r="F40" s="299"/>
      <c r="G40" s="299"/>
    </row>
    <row r="41" spans="1:7" ht="15">
      <c r="A41" s="176">
        <v>32</v>
      </c>
      <c r="B41" s="177" t="s">
        <v>196</v>
      </c>
      <c r="C41" s="299"/>
      <c r="D41" s="299"/>
      <c r="E41" s="299"/>
      <c r="F41" s="299"/>
      <c r="G41" s="299"/>
    </row>
    <row r="42" spans="1:7" ht="15">
      <c r="A42" s="176">
        <v>33</v>
      </c>
      <c r="B42" s="177" t="s">
        <v>197</v>
      </c>
      <c r="C42" s="299"/>
      <c r="D42" s="299"/>
      <c r="E42" s="299"/>
      <c r="F42" s="299"/>
      <c r="G42" s="299"/>
    </row>
    <row r="43" spans="1:7" ht="15">
      <c r="A43" s="176">
        <v>34</v>
      </c>
      <c r="B43" s="177" t="s">
        <v>198</v>
      </c>
      <c r="C43" s="299"/>
      <c r="D43" s="299"/>
      <c r="E43" s="299"/>
      <c r="F43" s="299"/>
      <c r="G43" s="299"/>
    </row>
    <row r="44" spans="1:7" ht="15">
      <c r="A44" s="176">
        <v>35</v>
      </c>
      <c r="B44" s="177" t="s">
        <v>199</v>
      </c>
      <c r="C44" s="299"/>
      <c r="D44" s="299"/>
      <c r="E44" s="299"/>
      <c r="F44" s="299"/>
      <c r="G44" s="299"/>
    </row>
    <row r="45" spans="1:7" ht="15">
      <c r="A45" s="176">
        <v>36</v>
      </c>
      <c r="B45" s="177" t="s">
        <v>200</v>
      </c>
      <c r="C45" s="299"/>
      <c r="D45" s="299"/>
      <c r="E45" s="299"/>
      <c r="F45" s="299"/>
      <c r="G45" s="299"/>
    </row>
    <row r="46" spans="1:7" ht="15">
      <c r="A46" s="176">
        <v>37</v>
      </c>
      <c r="B46" s="177" t="s">
        <v>301</v>
      </c>
      <c r="C46" s="299"/>
      <c r="D46" s="299"/>
      <c r="E46" s="299"/>
      <c r="F46" s="299"/>
      <c r="G46" s="299"/>
    </row>
    <row r="47" spans="1:7" ht="15">
      <c r="A47" s="176">
        <v>38</v>
      </c>
      <c r="B47" s="177" t="s">
        <v>302</v>
      </c>
      <c r="C47" s="299"/>
      <c r="D47" s="299"/>
      <c r="E47" s="299"/>
      <c r="F47" s="299"/>
      <c r="G47" s="299"/>
    </row>
    <row r="48" spans="1:7" ht="15">
      <c r="A48" s="176">
        <v>39</v>
      </c>
      <c r="B48" s="177" t="s">
        <v>303</v>
      </c>
      <c r="C48" s="299"/>
      <c r="D48" s="299"/>
      <c r="E48" s="299"/>
      <c r="F48" s="299"/>
      <c r="G48" s="299"/>
    </row>
    <row r="49" spans="1:7" ht="15.75">
      <c r="A49" s="212"/>
      <c r="B49" s="186" t="s">
        <v>183</v>
      </c>
      <c r="C49" s="298">
        <f>SUM(C10:C48)</f>
        <v>0</v>
      </c>
      <c r="D49" s="298">
        <f>SUM(D10:D48)</f>
        <v>0</v>
      </c>
      <c r="E49" s="298">
        <f>SUM(E10:E48)</f>
        <v>0</v>
      </c>
      <c r="F49" s="298">
        <f>SUM(F10:F48)</f>
        <v>0</v>
      </c>
      <c r="G49" s="298">
        <f>SUM(G10:G48)</f>
        <v>0</v>
      </c>
    </row>
    <row r="50" spans="1:7" ht="15" hidden="1" thickBot="1">
      <c r="A50" s="213"/>
      <c r="B50" s="214"/>
      <c r="C50" s="215"/>
      <c r="D50" s="216"/>
      <c r="E50" s="216"/>
      <c r="F50" s="216"/>
      <c r="G50" s="216"/>
    </row>
  </sheetData>
  <sheetProtection password="C96F" sheet="1"/>
  <mergeCells count="8">
    <mergeCell ref="A8:A9"/>
    <mergeCell ref="B8:B9"/>
    <mergeCell ref="B1:G1"/>
    <mergeCell ref="B2:G2"/>
    <mergeCell ref="B3:G3"/>
    <mergeCell ref="A4:G4"/>
    <mergeCell ref="B5:G5"/>
    <mergeCell ref="A6:G6"/>
  </mergeCells>
  <printOptions/>
  <pageMargins left="0.4330708661417323" right="0.3937007874015748" top="0.48" bottom="0.35433070866141736" header="0.31496062992125984" footer="0.31496062992125984"/>
  <pageSetup horizontalDpi="600" verticalDpi="600" orientation="landscape" scale="57" r:id="rId1"/>
</worksheet>
</file>

<file path=xl/worksheets/sheet9.xml><?xml version="1.0" encoding="utf-8"?>
<worksheet xmlns="http://schemas.openxmlformats.org/spreadsheetml/2006/main" xmlns:r="http://schemas.openxmlformats.org/officeDocument/2006/relationships">
  <dimension ref="A1:E9"/>
  <sheetViews>
    <sheetView view="pageBreakPreview" zoomScaleSheetLayoutView="100" zoomScalePageLayoutView="0" workbookViewId="0" topLeftCell="A1">
      <selection activeCell="D18" sqref="D18"/>
    </sheetView>
  </sheetViews>
  <sheetFormatPr defaultColWidth="9.140625" defaultRowHeight="15"/>
  <cols>
    <col min="1" max="1" width="9.140625" style="194" customWidth="1"/>
    <col min="2" max="2" width="44.28125" style="196" customWidth="1"/>
    <col min="3" max="3" width="20.00390625" style="196" customWidth="1"/>
    <col min="4" max="4" width="96.7109375" style="194" customWidth="1"/>
    <col min="5" max="16384" width="9.140625" style="194" customWidth="1"/>
  </cols>
  <sheetData>
    <row r="1" spans="1:5" ht="32.25" customHeight="1">
      <c r="A1" s="377" t="s">
        <v>64</v>
      </c>
      <c r="B1" s="329"/>
      <c r="C1" s="378" t="s">
        <v>304</v>
      </c>
      <c r="D1" s="419"/>
      <c r="E1" s="217"/>
    </row>
    <row r="2" spans="1:5" ht="35.25" customHeight="1">
      <c r="A2" s="332" t="s">
        <v>65</v>
      </c>
      <c r="B2" s="333"/>
      <c r="C2" s="334" t="s">
        <v>242</v>
      </c>
      <c r="D2" s="338"/>
      <c r="E2" s="217"/>
    </row>
    <row r="3" spans="1:5" ht="27" customHeight="1">
      <c r="A3" s="336" t="s">
        <v>186</v>
      </c>
      <c r="B3" s="337"/>
      <c r="C3" s="334" t="s">
        <v>240</v>
      </c>
      <c r="D3" s="338"/>
      <c r="E3" s="217"/>
    </row>
    <row r="4" spans="1:5" ht="68.25" customHeight="1" hidden="1">
      <c r="A4" s="315"/>
      <c r="B4" s="316"/>
      <c r="C4" s="316"/>
      <c r="D4" s="316"/>
      <c r="E4" s="217"/>
    </row>
    <row r="5" spans="1:5" ht="30" customHeight="1">
      <c r="A5" s="318" t="s">
        <v>60</v>
      </c>
      <c r="B5" s="319"/>
      <c r="C5" s="320"/>
      <c r="D5" s="321"/>
      <c r="E5" s="217"/>
    </row>
    <row r="6" spans="1:4" ht="66.75" customHeight="1">
      <c r="A6" s="323" t="s">
        <v>229</v>
      </c>
      <c r="B6" s="324"/>
      <c r="C6" s="324"/>
      <c r="D6" s="324"/>
    </row>
    <row r="7" spans="1:4" ht="15">
      <c r="A7" s="73" t="s">
        <v>66</v>
      </c>
      <c r="B7" s="74" t="s">
        <v>67</v>
      </c>
      <c r="C7" s="69" t="s">
        <v>75</v>
      </c>
      <c r="D7" s="70" t="s">
        <v>184</v>
      </c>
    </row>
    <row r="8" spans="1:4" ht="30.75" customHeight="1">
      <c r="A8" s="187">
        <v>1</v>
      </c>
      <c r="B8" s="188" t="s">
        <v>190</v>
      </c>
      <c r="C8" s="189" t="s">
        <v>136</v>
      </c>
      <c r="D8" s="190"/>
    </row>
    <row r="9" spans="1:4" ht="34.5" customHeight="1">
      <c r="A9" s="187">
        <v>2</v>
      </c>
      <c r="B9" s="188" t="s">
        <v>201</v>
      </c>
      <c r="C9" s="189" t="s">
        <v>136</v>
      </c>
      <c r="D9" s="190"/>
    </row>
  </sheetData>
  <sheetProtection password="C96F" sheet="1"/>
  <mergeCells count="10">
    <mergeCell ref="A4:D4"/>
    <mergeCell ref="A5:B5"/>
    <mergeCell ref="C5:D5"/>
    <mergeCell ref="A6:D6"/>
    <mergeCell ref="A1:B1"/>
    <mergeCell ref="C1:D1"/>
    <mergeCell ref="A2:B2"/>
    <mergeCell ref="C2:D2"/>
    <mergeCell ref="A3:B3"/>
    <mergeCell ref="C3:D3"/>
  </mergeCells>
  <printOptions/>
  <pageMargins left="0.45" right="0.47" top="0.7480314960629921" bottom="0.7480314960629921" header="0.31496062992125984" footer="0.31496062992125984"/>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mksenapati</cp:lastModifiedBy>
  <cp:lastPrinted>2024-06-07T11:07:41Z</cp:lastPrinted>
  <dcterms:created xsi:type="dcterms:W3CDTF">2009-01-30T06:42:42Z</dcterms:created>
  <dcterms:modified xsi:type="dcterms:W3CDTF">2024-06-07T11:22:39Z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