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9" activeTab="9"/>
  </bookViews>
  <sheets>
    <sheet name="BoQ1" sheetId="1" state="veryHidden" r:id="rId1"/>
    <sheet name="SP-1" sheetId="2" state="veryHidden" r:id="rId2"/>
    <sheet name="P-I" sheetId="3" state="veryHidden" r:id="rId3"/>
    <sheet name="P-II" sheetId="4" state="veryHidden" r:id="rId4"/>
    <sheet name="P-III" sheetId="5" state="veryHidden" r:id="rId5"/>
    <sheet name="P-IV" sheetId="6" state="veryHidden" r:id="rId6"/>
    <sheet name="SP-2" sheetId="7" state="veryHidden" r:id="rId7"/>
    <sheet name="SP-3" sheetId="8" state="veryHidden" r:id="rId8"/>
    <sheet name="SP-4" sheetId="9" state="veryHidden" r:id="rId9"/>
    <sheet name="Macros" sheetId="10" r:id="rId10"/>
    <sheet name="SP-5" sheetId="11" state="veryHidden" r:id="rId11"/>
  </sheets>
  <externalReferences>
    <externalReference r:id="rId14"/>
    <externalReference r:id="rId15"/>
    <externalReference r:id="rId16"/>
    <externalReference r:id="rId17"/>
    <externalReference r:id="rId18"/>
  </externalReferences>
  <definedNames>
    <definedName name="_xlfn.BAHTTEXT" hidden="1">#NAME?</definedName>
    <definedName name="_xlfn.COUNTIFS" hidden="1">#NAME?</definedName>
    <definedName name="BAA1">#REF!</definedName>
    <definedName name="boq_type">#REF!</definedName>
    <definedName name="boq_version" localSheetId="6">'[3]Config'!$C$2:$C$3</definedName>
    <definedName name="boq_version">'[1]Config'!$C$2:$C$3</definedName>
    <definedName name="BoQ6" localSheetId="2">#REF!</definedName>
    <definedName name="BoQ6" localSheetId="3">#REF!</definedName>
    <definedName name="BoQ6" localSheetId="4">#REF!</definedName>
    <definedName name="BoQ6" localSheetId="5">#REF!</definedName>
    <definedName name="BoQ6" localSheetId="6">#REF!</definedName>
    <definedName name="BoQ6" localSheetId="8">#REF!</definedName>
    <definedName name="BoQ6">#REF!</definedName>
    <definedName name="BoQ8">'[1]Config'!$G$2:$G$5</definedName>
    <definedName name="conversion_type" localSheetId="6">'[3]Config'!$E$2:$E$3</definedName>
    <definedName name="conversion_type">'[1]Config'!$E$2:$E$3</definedName>
    <definedName name="cstvat">#REF!</definedName>
    <definedName name="currency_name" localSheetId="6">'[3]Config'!$F$2:$F$8</definedName>
    <definedName name="currency_name">'[1]Config'!$F$2:$F$8</definedName>
    <definedName name="dfsga" localSheetId="2">#REF!</definedName>
    <definedName name="dfsga" localSheetId="3">#REF!</definedName>
    <definedName name="dfsga" localSheetId="4">#REF!</definedName>
    <definedName name="dfsga" localSheetId="5">#REF!</definedName>
    <definedName name="dfsga" localSheetId="8">#REF!</definedName>
    <definedName name="dfsga">#REF!</definedName>
    <definedName name="domestic_global">#REF!</definedName>
    <definedName name="Excise" localSheetId="2">#REF!</definedName>
    <definedName name="Excise" localSheetId="3">#REF!</definedName>
    <definedName name="Excise" localSheetId="4">#REF!</definedName>
    <definedName name="Excise" localSheetId="5">#REF!</definedName>
    <definedName name="Excise" localSheetId="8">#REF!</definedName>
    <definedName name="Excise">#REF!</definedName>
    <definedName name="Excise_Duty" localSheetId="2">#REF!</definedName>
    <definedName name="Excise_Duty" localSheetId="3">#REF!</definedName>
    <definedName name="Excise_Duty" localSheetId="4">#REF!</definedName>
    <definedName name="Excise_Duty" localSheetId="5">#REF!</definedName>
    <definedName name="Excise_Duty" localSheetId="8">#REF!</definedName>
    <definedName name="Excise_Duty">#REF!</definedName>
    <definedName name="Excised" localSheetId="2">#REF!</definedName>
    <definedName name="Excised" localSheetId="3">#REF!</definedName>
    <definedName name="Excised" localSheetId="4">#REF!</definedName>
    <definedName name="Excised" localSheetId="5">#REF!</definedName>
    <definedName name="Excised" localSheetId="8">#REF!</definedName>
    <definedName name="Excised">#REF!</definedName>
    <definedName name="ExciseDuty">#REF!</definedName>
    <definedName name="MyList">#REF!</definedName>
    <definedName name="option9" localSheetId="2">'[2]PRICE BID'!#REF!</definedName>
    <definedName name="option9" localSheetId="3">'[2]PRICE BID'!#REF!</definedName>
    <definedName name="option9" localSheetId="4">'[2]PRICE BID'!#REF!</definedName>
    <definedName name="option9" localSheetId="5">'[2]PRICE BID'!#REF!</definedName>
    <definedName name="option9" localSheetId="6">'[2]PRICE BID'!#REF!</definedName>
    <definedName name="option9" localSheetId="8">'[2]PRICE BID'!#REF!</definedName>
    <definedName name="option9">'[2]PRICE BID'!#REF!</definedName>
    <definedName name="other_boq" localSheetId="6">'[3]Config'!$G$2:$G$5</definedName>
    <definedName name="other_boq">'[1]Config'!$G$2:$G$5</definedName>
    <definedName name="_xlnm.Print_Area" localSheetId="0">'BoQ1'!$A$1:$BC$21</definedName>
    <definedName name="_xlnm.Print_Area" localSheetId="6">'SP-2'!$A$1:$BC$30</definedName>
    <definedName name="_xlnm.Print_Area" localSheetId="8">'SP-4'!$A$1:$D$9</definedName>
    <definedName name="Select">#REF!</definedName>
    <definedName name="SelectD1OrC1">#REF!</definedName>
    <definedName name="SelectLessOrExcess">#REF!</definedName>
    <definedName name="Service" localSheetId="2">#REF!</definedName>
    <definedName name="Service" localSheetId="3">#REF!</definedName>
    <definedName name="Service" localSheetId="4">#REF!</definedName>
    <definedName name="Service" localSheetId="5">#REF!</definedName>
    <definedName name="Service" localSheetId="8">#REF!</definedName>
    <definedName name="Service">#REF!</definedName>
    <definedName name="ServiceTax">#REF!</definedName>
    <definedName name="Tax">#REF!</definedName>
    <definedName name="TOT_ST" localSheetId="6">'[2]PRICE BID'!$G$14</definedName>
    <definedName name="TOT_ST">'[2]PRICE BID'!$G$14</definedName>
  </definedNames>
  <calcPr fullCalcOnLoad="1"/>
</workbook>
</file>

<file path=xl/sharedStrings.xml><?xml version="1.0" encoding="utf-8"?>
<sst xmlns="http://schemas.openxmlformats.org/spreadsheetml/2006/main" count="639" uniqueCount="275">
  <si>
    <t>Sl.
No.</t>
  </si>
  <si>
    <t>Item Code / Make</t>
  </si>
  <si>
    <t>Estimated Rate</t>
  </si>
  <si>
    <t>Please Enable Macros to View BoQ information</t>
  </si>
  <si>
    <t>BoQ_Ver3.0</t>
  </si>
  <si>
    <t>Item Rate</t>
  </si>
  <si>
    <t>Normal</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</si>
  <si>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</si>
  <si>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</si>
  <si>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</si>
  <si>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</si>
  <si>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</si>
  <si>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</si>
  <si>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</si>
  <si>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</si>
  <si>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</si>
  <si>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</si>
  <si>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</si>
  <si>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</si>
  <si>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</si>
  <si>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</si>
  <si>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</si>
  <si>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</si>
  <si>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</si>
  <si>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</si>
  <si>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</si>
  <si>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</si>
  <si>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</si>
  <si>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</si>
  <si>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</si>
  <si>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</si>
  <si>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</si>
  <si>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Laying and Jointing PVC Pipe. Heading</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</si>
  <si>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</si>
  <si>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</si>
  <si>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</si>
  <si>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</si>
  <si>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</si>
  <si>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</si>
  <si>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</si>
  <si>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</si>
  <si>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</si>
  <si>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</si>
  <si>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</si>
  <si>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</si>
  <si>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</si>
  <si>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</si>
  <si>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</si>
  <si>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</si>
  <si>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</si>
  <si>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Total in Figures</t>
  </si>
  <si>
    <t>Select</t>
  </si>
  <si>
    <t>%</t>
  </si>
  <si>
    <t>Full Conversion</t>
  </si>
  <si>
    <t>Quoted Rate in Words</t>
  </si>
  <si>
    <t>Quoted Rate in Figures</t>
  </si>
  <si>
    <t>INR and Other Currency</t>
  </si>
  <si>
    <t xml:space="preserve">TOTAL TAXES It will be convert only If you choose Full Conversion, Until it will be treated as INR </t>
  </si>
  <si>
    <t>USD</t>
  </si>
  <si>
    <t>EUR</t>
  </si>
  <si>
    <t>Name of the Bidder/ Bidding Firm / Company :</t>
  </si>
  <si>
    <t>GBP</t>
  </si>
  <si>
    <t>Lumpsum</t>
  </si>
  <si>
    <t>TOTAL AMOUNT</t>
  </si>
  <si>
    <t>Tender Inviting Authority:</t>
  </si>
  <si>
    <t xml:space="preserve">Name of Work:             </t>
  </si>
  <si>
    <t>SL. NO.</t>
  </si>
  <si>
    <t>DESCRIPTION</t>
  </si>
  <si>
    <t>EURO</t>
  </si>
  <si>
    <t>PRICE OF MATERIALS AS PER PART-I</t>
  </si>
  <si>
    <t>PRICE OF SERVICES AS PER PART-II</t>
  </si>
  <si>
    <t xml:space="preserve">PRICE OF CIVIL AND STRUCTURAL WORKS AS PER PART-III </t>
  </si>
  <si>
    <t>TAXES AND DUTIES AS PER PART-IV</t>
  </si>
  <si>
    <t xml:space="preserve">
</t>
  </si>
  <si>
    <t>DETAILS OF MATERIALS</t>
  </si>
  <si>
    <t>UNIT</t>
  </si>
  <si>
    <t>LS</t>
  </si>
  <si>
    <t>Chemicals</t>
  </si>
  <si>
    <t>Lubricants</t>
  </si>
  <si>
    <t>Consumables</t>
  </si>
  <si>
    <t xml:space="preserve">DETAILS OF SERVICES </t>
  </si>
  <si>
    <t xml:space="preserve">SUPPLY OF PROCESS LICENCE(S) AND TRANSFER OF TECHNICAL INFORMATION   </t>
  </si>
  <si>
    <t xml:space="preserve">BASIC ENGINEERING </t>
  </si>
  <si>
    <t xml:space="preserve">DETAILED ENGINEERING, SUPERVISION OF DETAILED ENGINEERING, IF ANY </t>
  </si>
  <si>
    <t>Home office services</t>
  </si>
  <si>
    <t>Others</t>
  </si>
  <si>
    <t>Total of 3 (Item-3.1  to 3.2)</t>
  </si>
  <si>
    <t xml:space="preserve">INSTALLATION/ERECTION SERVICES </t>
  </si>
  <si>
    <t xml:space="preserve">Mechanical </t>
  </si>
  <si>
    <t>Electrical</t>
  </si>
  <si>
    <t>Instrumentation</t>
  </si>
  <si>
    <t>Insulation and Painting</t>
  </si>
  <si>
    <t>Misc. Equipment</t>
  </si>
  <si>
    <t>Total of 4 (Item-4.1  to 4.5)</t>
  </si>
  <si>
    <t>Inland Transportation within India for Imported and Indigenous  items (Including all incidental activities)</t>
  </si>
  <si>
    <t>INSURANCE</t>
  </si>
  <si>
    <t>Inland Transit Insurance From Port/ Works To Site.</t>
  </si>
  <si>
    <t>Public Liability Insurance</t>
  </si>
  <si>
    <t>Storage Cum Erection (Comprehensive  Site)  Insurance</t>
  </si>
  <si>
    <t>Total of 6 (Item-6.1  to 6.3)</t>
  </si>
  <si>
    <r>
      <t xml:space="preserve">Project Management </t>
    </r>
    <r>
      <rPr>
        <i/>
        <sz val="11"/>
        <color indexed="8"/>
        <rFont val="Arial"/>
        <family val="2"/>
      </rPr>
      <t xml:space="preserve">&amp; </t>
    </r>
    <r>
      <rPr>
        <sz val="11"/>
        <color indexed="8"/>
        <rFont val="Arial"/>
        <family val="2"/>
      </rPr>
      <t>Overheads</t>
    </r>
  </si>
  <si>
    <t xml:space="preserve">Pre-Commissioning, Commissioning &amp; Performance and Guarantee Test Run (PGTR) </t>
  </si>
  <si>
    <t>Any other services identified by the bidder, if any if not covered above but required for the completion of work</t>
  </si>
  <si>
    <t>TOTAL  OF SERVICES (1 TO 12)</t>
  </si>
  <si>
    <t>DETAILS OF CIVIL AND STRUTURAL WORKS</t>
  </si>
  <si>
    <t>Piling</t>
  </si>
  <si>
    <t>Equipment Foundation</t>
  </si>
  <si>
    <t>Buildings</t>
  </si>
  <si>
    <t>Structural Works</t>
  </si>
  <si>
    <t xml:space="preserve">Others, if any </t>
  </si>
  <si>
    <t>TOTAL  OF CIVIL AND STRUTURAL WORKS (1 TO 5)</t>
  </si>
  <si>
    <t>RATE (IN %)</t>
  </si>
  <si>
    <t>ASSESSABLE VALUE (INR)</t>
  </si>
  <si>
    <t>TOTAL AMOUNT OF TAX (INR)</t>
  </si>
  <si>
    <t xml:space="preserve">CUSTOM DUTY </t>
  </si>
  <si>
    <t xml:space="preserve">GST </t>
  </si>
  <si>
    <t>IGST</t>
  </si>
  <si>
    <t>CGST</t>
  </si>
  <si>
    <t>SGST</t>
  </si>
  <si>
    <t>Bidder to furnish exhange rate considered for taxes and duties:</t>
  </si>
  <si>
    <t>FOREIGN CURRENCY</t>
  </si>
  <si>
    <t>Exchange Rate considered for conversion into INR</t>
  </si>
  <si>
    <t xml:space="preserve">Tender Inviting Authority:  </t>
  </si>
  <si>
    <t xml:space="preserve">Name of Work:  </t>
  </si>
  <si>
    <t xml:space="preserve">Unit </t>
  </si>
  <si>
    <r>
      <t xml:space="preserve">Estimated Rate
in
</t>
    </r>
    <r>
      <rPr>
        <b/>
        <sz val="11"/>
        <color indexed="10"/>
        <rFont val="Arial"/>
        <family val="2"/>
      </rPr>
      <t>Rs.      P</t>
    </r>
  </si>
  <si>
    <t xml:space="preserve">Quoted Currency </t>
  </si>
  <si>
    <t xml:space="preserve">Total Work Cost
(Rs. Per Day)
</t>
  </si>
  <si>
    <r>
      <t xml:space="preserve">TOTAL AMOUNT  
IN FIGURE
</t>
    </r>
    <r>
      <rPr>
        <b/>
        <sz val="11"/>
        <color indexed="10"/>
        <rFont val="Arial"/>
        <family val="2"/>
      </rPr>
      <t>Rs.      P</t>
    </r>
  </si>
  <si>
    <t>Daily Work Cost
In Words</t>
  </si>
  <si>
    <t>ITEM1</t>
  </si>
  <si>
    <t>`</t>
  </si>
  <si>
    <t>ITEM3</t>
  </si>
  <si>
    <t>MT</t>
  </si>
  <si>
    <t>ITEM4</t>
  </si>
  <si>
    <t>ITEM5</t>
  </si>
  <si>
    <t>ITEM6</t>
  </si>
  <si>
    <t>ITEM7</t>
  </si>
  <si>
    <t>ITEM8</t>
  </si>
  <si>
    <t>Guaranteed Total Works Cost (“S”/Day)</t>
  </si>
  <si>
    <t>ITEM18</t>
  </si>
  <si>
    <t>Guaranteed Specific Work Cost = SUM [S]/ [Total Steam export in a day] “₹ per MT”
Total Steam export per day MT=24*638=15312</t>
  </si>
  <si>
    <t>ITEM20</t>
  </si>
  <si>
    <t xml:space="preserve">Tender Inviting Authority:        </t>
  </si>
  <si>
    <t xml:space="preserve">Name of Work: </t>
  </si>
  <si>
    <r>
      <t>Sl. No</t>
    </r>
    <r>
      <rPr>
        <sz val="10"/>
        <color indexed="8"/>
        <rFont val="Arial"/>
        <family val="2"/>
      </rPr>
      <t>.</t>
    </r>
  </si>
  <si>
    <t>PROJECT SCHEDULE</t>
  </si>
  <si>
    <t>INDIAN CURRENCY (INR)</t>
  </si>
  <si>
    <t>FOREIGN CURRENCY (USD)</t>
  </si>
  <si>
    <t>FOREIGN CURRENCY (EURO)</t>
  </si>
  <si>
    <t>FOREIGN CURRENCY (GBP)</t>
  </si>
  <si>
    <t>MONTH-2</t>
  </si>
  <si>
    <t>MONTH-3</t>
  </si>
  <si>
    <t>MONTH-4</t>
  </si>
  <si>
    <t>MONTH-5</t>
  </si>
  <si>
    <t>MONTH-6</t>
  </si>
  <si>
    <t>MONTH-7</t>
  </si>
  <si>
    <t>MONTH-8</t>
  </si>
  <si>
    <t>MONTH-9</t>
  </si>
  <si>
    <t>MONTH-10</t>
  </si>
  <si>
    <t>MONTH-11</t>
  </si>
  <si>
    <t>MONTH-12</t>
  </si>
  <si>
    <t>MONTH-13</t>
  </si>
  <si>
    <t>MONTH-14</t>
  </si>
  <si>
    <t>MONTH-15</t>
  </si>
  <si>
    <t>MONTH-16</t>
  </si>
  <si>
    <t>MONTH-17</t>
  </si>
  <si>
    <t>MONTH-18</t>
  </si>
  <si>
    <t>MONTH-19</t>
  </si>
  <si>
    <t>MONTH-20</t>
  </si>
  <si>
    <t>MONTH-21</t>
  </si>
  <si>
    <t>MONTH-22</t>
  </si>
  <si>
    <t>MONTH-23</t>
  </si>
  <si>
    <t>MONTH-24</t>
  </si>
  <si>
    <t>MONTH-25</t>
  </si>
  <si>
    <t>MONTH-26</t>
  </si>
  <si>
    <t>MONTH-27</t>
  </si>
  <si>
    <t>MONTH-28</t>
  </si>
  <si>
    <t>MONTH-29</t>
  </si>
  <si>
    <t>MONTH-30</t>
  </si>
  <si>
    <t>TOTAL</t>
  </si>
  <si>
    <t>QUANTITY</t>
  </si>
  <si>
    <t xml:space="preserve">NIT  No.:             </t>
  </si>
  <si>
    <t>NIT No.:</t>
  </si>
  <si>
    <t>JPY</t>
  </si>
  <si>
    <t>BI01010001010000000000000515BI0100001117</t>
  </si>
  <si>
    <t>INR,USD,EUR,GBP,JPY</t>
  </si>
  <si>
    <t>CO Shift</t>
  </si>
  <si>
    <t>Rectisol</t>
  </si>
  <si>
    <t>Sulphur Recovery Unit</t>
  </si>
  <si>
    <t>Liquid Nitrogen Wash</t>
  </si>
  <si>
    <t>CO-Shift</t>
  </si>
  <si>
    <t>Total of 1 (Item-1.1  to 1.5)</t>
  </si>
  <si>
    <t>Structural steel</t>
  </si>
  <si>
    <r>
      <t xml:space="preserve">Training Of Owners Personnel 
</t>
    </r>
  </si>
  <si>
    <t>PNMM/PC288/E/001</t>
  </si>
  <si>
    <t xml:space="preserve">SYNGAS PURIFICATION PLANT  FOR SETTING UP OF HIGH ASH COAL TO AMMONIUM NITRATE PLANT AT LAKHANPUR AREA OF MAHANADI COALFIELDS LIMITED, JHARSUGUDA DISTRICT, ODISHA </t>
  </si>
  <si>
    <t>SYNGAS PURIFICATION PLANT  FOR SETTING UP OF HIGH ASH COAL TO AMMONIUM NITRATE PLANT AT LAKHANPUR AREA OF MAHANADI COALFIELDS LIMITED, JHARSUGUDA DISTRICT, ODISHA</t>
  </si>
  <si>
    <t>FOREIGN CURRENCY (JPY)</t>
  </si>
  <si>
    <t>MP Nitrogen</t>
  </si>
  <si>
    <t>Utility Nitrogen</t>
  </si>
  <si>
    <t>M3</t>
  </si>
  <si>
    <t>MONTH-31</t>
  </si>
  <si>
    <t>MONTH-32</t>
  </si>
  <si>
    <t>MONTH-33</t>
  </si>
  <si>
    <t>MONTH-34</t>
  </si>
  <si>
    <t>MONTH-35</t>
  </si>
  <si>
    <t>MONTH-36</t>
  </si>
  <si>
    <t>MONTH-37</t>
  </si>
  <si>
    <t>MONTH-38</t>
  </si>
  <si>
    <t>MONTH-39</t>
  </si>
  <si>
    <t>MONTH-40</t>
  </si>
  <si>
    <t>MONTH-41</t>
  </si>
  <si>
    <t xml:space="preserve">Stainless steel </t>
  </si>
  <si>
    <t xml:space="preserve">TOTAL LSTK PRICE / TOTAL CONTRACT PRICE/ CONTRACT PRICE'
(1+2+3+4)
</t>
  </si>
  <si>
    <r>
      <t xml:space="preserve">TOTAL LSTK PRICE / TOTAL CONTRACT PRICE/ CONTRACT PRICE - </t>
    </r>
    <r>
      <rPr>
        <b/>
        <sz val="11"/>
        <rFont val="Arial"/>
        <family val="2"/>
      </rPr>
      <t>INR COMPONENT</t>
    </r>
  </si>
  <si>
    <r>
      <t xml:space="preserve">TOTAL LSTK PRICE / TOTAL CONTRACT PRICE/ CONTRACT PRICE - </t>
    </r>
    <r>
      <rPr>
        <b/>
        <sz val="11"/>
        <rFont val="Arial"/>
        <family val="2"/>
      </rPr>
      <t>USD COMPONENT</t>
    </r>
  </si>
  <si>
    <r>
      <t xml:space="preserve">TOTAL LSTK PRICE / TOTAL CONTRACT PRICE/ CONTRACT PRICE - </t>
    </r>
    <r>
      <rPr>
        <b/>
        <sz val="11"/>
        <rFont val="Arial"/>
        <family val="2"/>
      </rPr>
      <t>EURO COMPONENT</t>
    </r>
  </si>
  <si>
    <r>
      <t xml:space="preserve">TOTAL LSTK PRICE / TOTAL CONTRACT PRICE/ CONTRACT PRICE - </t>
    </r>
    <r>
      <rPr>
        <b/>
        <sz val="11"/>
        <rFont val="Arial"/>
        <family val="2"/>
      </rPr>
      <t>GBP COMPONENT</t>
    </r>
  </si>
  <si>
    <r>
      <t xml:space="preserve">TOTAL LSTK PRICE / TOTAL CONTRACT PRICE/ CONTRACT PRICE - </t>
    </r>
    <r>
      <rPr>
        <b/>
        <sz val="11"/>
        <rFont val="Arial"/>
        <family val="2"/>
      </rPr>
      <t>JPY COMPONENT</t>
    </r>
  </si>
  <si>
    <t>Methanol (consumption &amp; make-up)</t>
  </si>
  <si>
    <t>Steam</t>
  </si>
  <si>
    <t>Total of 2 (Item-2.1  to 2.5)</t>
  </si>
  <si>
    <t>BASIC CUSTOM DUTY</t>
  </si>
  <si>
    <t>CESS/SURCHARGE, SWS ETC. ON BASIC CUSTOM DUTY</t>
  </si>
  <si>
    <t>Total of GST  (2.1+2.2+2.3)</t>
  </si>
  <si>
    <t>TOTAL TAXES AND DUTIES (1.3 + 2.4)</t>
  </si>
  <si>
    <t>Bidder shall furnish the following Guaranteed Consumption Figures as per Section - 8, Part II, Technical</t>
  </si>
  <si>
    <t xml:space="preserve"> Nm3</t>
  </si>
  <si>
    <t>Unit Price in INR</t>
  </si>
  <si>
    <t>CATALYSTS, CHEMICALS, LUBRICANTS &amp; CONSUMABLES (UPTO PRELIMINARY ACCEPTANCE)</t>
  </si>
  <si>
    <t>SUPPLY ALONG WITH SPARES (UPTO PRELIMINARY ACCEPTANCE)</t>
  </si>
  <si>
    <t>Catalysts/Adsorbents</t>
  </si>
  <si>
    <t xml:space="preserve">Condensate export </t>
  </si>
  <si>
    <t>De-mineralised water</t>
  </si>
  <si>
    <t>Make-up Water for Cooling Towers Purification Plant</t>
  </si>
  <si>
    <t>KWh</t>
  </si>
  <si>
    <t>Power</t>
  </si>
  <si>
    <r>
      <t xml:space="preserve">Price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</si>
  <si>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r>
      <rPr>
        <b/>
        <sz val="11"/>
        <color indexed="8"/>
        <rFont val="Arial"/>
        <family val="2"/>
      </rPr>
      <t>SP-1</t>
    </r>
    <r>
      <rPr>
        <sz val="11"/>
        <color indexed="8"/>
        <rFont val="Arial"/>
        <family val="2"/>
      </rPr>
      <t xml:space="preserve">
</t>
    </r>
    <r>
      <rPr>
        <b/>
        <sz val="11"/>
        <color indexed="8"/>
        <rFont val="Arial"/>
        <family val="2"/>
      </rPr>
      <t>(SUMMARY OF TOTAL CONTRACT PRICE)</t>
    </r>
    <r>
      <rPr>
        <sz val="11"/>
        <color indexed="8"/>
        <rFont val="Arial"/>
        <family val="2"/>
      </rPr>
      <t xml:space="preserve">
</t>
    </r>
    <r>
      <rPr>
        <i/>
        <sz val="10"/>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</si>
  <si>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SP-1: PART II</t>
    </r>
    <r>
      <rPr>
        <sz val="11"/>
        <color indexed="8"/>
        <rFont val="Arial"/>
        <family val="2"/>
      </rPr>
      <t xml:space="preserve">
</t>
    </r>
    <r>
      <rPr>
        <b/>
        <sz val="11"/>
        <color indexed="8"/>
        <rFont val="Arial"/>
        <family val="2"/>
      </rPr>
      <t>(SUPPLY OF SERVICES)</t>
    </r>
    <r>
      <rPr>
        <sz val="11"/>
        <color indexed="8"/>
        <rFont val="Arial"/>
        <family val="2"/>
      </rPr>
      <t xml:space="preserve">
</t>
    </r>
    <r>
      <rPr>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</si>
  <si>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SP-1: PART III</t>
    </r>
    <r>
      <rPr>
        <sz val="11"/>
        <color indexed="8"/>
        <rFont val="Arial"/>
        <family val="2"/>
      </rPr>
      <t xml:space="preserve">
</t>
    </r>
    <r>
      <rPr>
        <b/>
        <sz val="11"/>
        <color indexed="8"/>
        <rFont val="Arial"/>
        <family val="2"/>
      </rPr>
      <t>(CIVIL AND STRUTURAL WORKS)</t>
    </r>
    <r>
      <rPr>
        <sz val="11"/>
        <color indexed="8"/>
        <rFont val="Arial"/>
        <family val="2"/>
      </rPr>
      <t xml:space="preserve">
</t>
    </r>
    <r>
      <rPr>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</si>
  <si>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SP-1: PART IV</t>
    </r>
    <r>
      <rPr>
        <sz val="11"/>
        <color indexed="8"/>
        <rFont val="Arial"/>
        <family val="2"/>
      </rPr>
      <t xml:space="preserve">
</t>
    </r>
    <r>
      <rPr>
        <b/>
        <sz val="11"/>
        <color indexed="8"/>
        <rFont val="Arial"/>
        <family val="2"/>
      </rPr>
      <t>(TAXES AND DUTIES)</t>
    </r>
    <r>
      <rPr>
        <sz val="11"/>
        <color indexed="8"/>
        <rFont val="Arial"/>
        <family val="2"/>
      </rPr>
      <t xml:space="preserve">
</t>
    </r>
    <r>
      <rPr>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</si>
  <si>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 xml:space="preserve">Tender Inviting Authority: </t>
  </si>
  <si>
    <t>Name of Work:</t>
  </si>
  <si>
    <t xml:space="preserve">NIT No: </t>
  </si>
  <si>
    <t xml:space="preserve"> PNMM/PC288/E/001</t>
  </si>
  <si>
    <r>
      <rPr>
        <b/>
        <sz val="14"/>
        <rFont val="Arial"/>
        <family val="2"/>
      </rPr>
      <t>SP-2</t>
    </r>
    <r>
      <rPr>
        <b/>
        <sz val="11"/>
        <rFont val="Arial"/>
        <family val="2"/>
      </rPr>
      <t xml:space="preserve">
</t>
    </r>
    <r>
      <rPr>
        <b/>
        <sz val="14"/>
        <rFont val="Arial"/>
        <family val="2"/>
      </rPr>
      <t>(GUARANTEED CONSUMPTION FIGURES)</t>
    </r>
    <r>
      <rPr>
        <b/>
        <sz val="11"/>
        <rFont val="Arial"/>
        <family val="2"/>
      </rPr>
      <t xml:space="preserve">
</t>
    </r>
    <r>
      <rPr>
        <b/>
        <i/>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</si>
  <si>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SP-3
(MONTHLY PAYMENT SCHEDULE)
</t>
    </r>
    <r>
      <rPr>
        <b/>
        <i/>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</si>
  <si>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SP-4</t>
    </r>
    <r>
      <rPr>
        <sz val="11"/>
        <color indexed="8"/>
        <rFont val="Arial"/>
        <family val="2"/>
      </rPr>
      <t xml:space="preserve">
</t>
    </r>
    <r>
      <rPr>
        <b/>
        <sz val="11"/>
        <color indexed="8"/>
        <rFont val="Arial"/>
        <family val="2"/>
      </rPr>
      <t>(QUANTITY OF STEEL FOR PRICE ADJUSTMENT)</t>
    </r>
    <r>
      <rPr>
        <sz val="11"/>
        <color indexed="8"/>
        <rFont val="Arial"/>
        <family val="2"/>
      </rPr>
      <t xml:space="preserve">
</t>
    </r>
    <r>
      <rPr>
        <i/>
        <sz val="10"/>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</si>
  <si>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Arial"/>
        <family val="2"/>
      </rPr>
      <t>PRICE SCHEDULE (SP0) (BoQ1)
(TOTAL CONTRACT PRICE- CURRENCY WISE)</t>
    </r>
    <r>
      <rPr>
        <b/>
        <sz val="11"/>
        <rFont val="Arial"/>
        <family val="2"/>
      </rPr>
      <t xml:space="preserve">
</t>
    </r>
    <r>
      <rPr>
        <b/>
        <i/>
        <sz val="10"/>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</si>
  <si>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SP-1: PART I</t>
    </r>
    <r>
      <rPr>
        <sz val="11"/>
        <color indexed="8"/>
        <rFont val="Arial"/>
        <family val="2"/>
      </rPr>
      <t xml:space="preserve">
</t>
    </r>
    <r>
      <rPr>
        <b/>
        <sz val="11"/>
        <color indexed="8"/>
        <rFont val="Arial"/>
        <family val="2"/>
      </rPr>
      <t>(SUPPLY OF MATERIALS)</t>
    </r>
    <r>
      <rPr>
        <sz val="11"/>
        <color indexed="8"/>
        <rFont val="Arial"/>
        <family val="2"/>
      </rPr>
      <t xml:space="preserve">
</t>
    </r>
    <r>
      <rPr>
        <i/>
        <sz val="10"/>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</si>
  <si>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 xml:space="preserve">Other miscellaneous equipments, required for the completion of work </t>
  </si>
  <si>
    <t>TOTAL OF SUPPLIES  (1 TO 3)</t>
  </si>
  <si>
    <t>Total of 1 (Item-1.1  to 1.4)</t>
  </si>
  <si>
    <t>Total of 2 (Item-2.1  to 2.4)</t>
  </si>
  <si>
    <t>MONTH-1(LOA)</t>
  </si>
  <si>
    <r>
      <t>Procurement &amp; Other Charges</t>
    </r>
    <r>
      <rPr>
        <sz val="11.5"/>
        <color indexed="8"/>
        <rFont val="Arial"/>
        <family val="2"/>
      </rPr>
      <t xml:space="preserve"> </t>
    </r>
  </si>
  <si>
    <r>
      <rPr>
        <b/>
        <sz val="11"/>
        <color indexed="8"/>
        <rFont val="Arial"/>
        <family val="2"/>
      </rPr>
      <t>SP-5</t>
    </r>
    <r>
      <rPr>
        <sz val="11"/>
        <color indexed="8"/>
        <rFont val="Arial"/>
        <family val="2"/>
      </rPr>
      <t xml:space="preserve">
</t>
    </r>
    <r>
      <rPr>
        <b/>
        <sz val="11"/>
        <color indexed="8"/>
        <rFont val="Arial"/>
        <family val="2"/>
      </rPr>
      <t>(O&amp;M SPARES, LUBRICANTS, CHEMICALS AND CONSUMABLE FOR 120 MONTHS O&amp;M SERVICE PERIOD)</t>
    </r>
    <r>
      <rPr>
        <sz val="11"/>
        <color indexed="8"/>
        <rFont val="Arial"/>
        <family val="2"/>
      </rPr>
      <t xml:space="preserve">
</t>
    </r>
    <r>
      <rPr>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</si>
  <si>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LUMPSUM COST FOR MANDATORY / INSURANCE SPARES FOR 120 MONTHS O&amp;M SERVICES PERIOD AS PER SECTION-10, PART-II, TECHNICAL</t>
  </si>
  <si>
    <t>LUMPSUM COST FOR VENDOR’S RECOMMENDED SPARES  FOR 120 MONTHS O&amp;M SERVICES PERIOD AS PER SECTION-10, PART-II, TECHNICAL</t>
  </si>
  <si>
    <t>TOTAL O&amp;M SPARE COST (1+2+3)</t>
  </si>
  <si>
    <t xml:space="preserve">MONTH-42 </t>
  </si>
  <si>
    <t>Instrument Air</t>
  </si>
  <si>
    <t>Quantity
per Day</t>
  </si>
  <si>
    <t xml:space="preserve"> LUMPSUM COST FOR LUBRICANTS, CHEMICALS AND CONSUMABLE ETC.  FOR 120 MONTHS O&amp;M SERVICES PERIOD AS PER PART-II, TECHNICAL</t>
  </si>
  <si>
    <t>TOTAL CUSTOM DUTY INCLUDING CESS/SURCHARGE, SWS ETC. (1.1 +1.2)</t>
  </si>
  <si>
    <t>MONTH-43</t>
  </si>
  <si>
    <t>MONTH-44</t>
  </si>
  <si>
    <t>MONTH-45</t>
  </si>
  <si>
    <t>(-)47.41</t>
  </si>
  <si>
    <r>
      <t xml:space="preserve">Clean Syngas input </t>
    </r>
    <r>
      <rPr>
        <b/>
        <i/>
        <sz val="10"/>
        <color indexed="10"/>
        <rFont val="Arial"/>
        <family val="2"/>
      </rPr>
      <t>(Refer Note below)</t>
    </r>
  </si>
  <si>
    <t>Note:</t>
  </si>
  <si>
    <t>Unit rate of "Clean Syngas input" shall be intimated later</t>
  </si>
  <si>
    <t>PDIL ON BEHALF OF M/s BHARAT COAL GASIFICATION AND CHEMICALS LIMITED (A JV OF CIL AND BHEL)</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</si>
</sst>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0.000"/>
    <numFmt numFmtId="183" formatCode="0.0000%"/>
    <numFmt numFmtId="184" formatCode="0.00000"/>
    <numFmt numFmtId="185" formatCode="&quot;Yes&quot;;&quot;Yes&quot;;&quot;No&quot;"/>
    <numFmt numFmtId="186" formatCode="&quot;True&quot;;&quot;True&quot;;&quot;False&quot;"/>
    <numFmt numFmtId="187" formatCode="&quot;On&quot;;&quot;On&quot;;&quot;Off&quot;"/>
    <numFmt numFmtId="188" formatCode="[$€-2]\ #,##0.00_);[Red]\([$€-2]\ #,##0.00\)"/>
    <numFmt numFmtId="189" formatCode="_(* #,##0.0_);_(* \(#,##0.0\);_(* &quot;-&quot;??_);_(@_)"/>
    <numFmt numFmtId="190" formatCode="_(* #,##0_);_(* \(#,##0\);_(* &quot;-&quot;??_);_(@_)"/>
    <numFmt numFmtId="191" formatCode="0.0%"/>
    <numFmt numFmtId="192" formatCode="&quot;₹&quot;\ #,##0"/>
  </numFmts>
  <fonts count="10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i/>
      <sz val="11"/>
      <color indexed="8"/>
      <name val="Arial"/>
      <family val="2"/>
    </font>
    <font>
      <sz val="11"/>
      <color indexed="8"/>
      <name val="Arial"/>
      <family val="2"/>
    </font>
    <font>
      <b/>
      <sz val="14"/>
      <name val="Arial"/>
      <family val="2"/>
    </font>
    <font>
      <b/>
      <sz val="12"/>
      <color indexed="8"/>
      <name val="Arial"/>
      <family val="2"/>
    </font>
    <font>
      <sz val="10"/>
      <color indexed="8"/>
      <name val="Arial"/>
      <family val="2"/>
    </font>
    <font>
      <sz val="11"/>
      <color indexed="10"/>
      <name val="Arial"/>
      <family val="2"/>
    </font>
    <font>
      <b/>
      <i/>
      <sz val="10"/>
      <color indexed="10"/>
      <name val="Arial"/>
      <family val="2"/>
    </font>
    <font>
      <b/>
      <sz val="10"/>
      <color indexed="8"/>
      <name val="Arial"/>
      <family val="2"/>
    </font>
    <font>
      <i/>
      <sz val="10"/>
      <color indexed="10"/>
      <name val="Arial"/>
      <family val="2"/>
    </font>
    <font>
      <b/>
      <i/>
      <sz val="9"/>
      <color indexed="10"/>
      <name val="Arial"/>
      <family val="2"/>
    </font>
    <font>
      <b/>
      <i/>
      <sz val="11"/>
      <color indexed="10"/>
      <name val="Arial"/>
      <family val="2"/>
    </font>
    <font>
      <sz val="11.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18"/>
      <name val="Arial"/>
      <family val="2"/>
    </font>
    <font>
      <b/>
      <i/>
      <sz val="11"/>
      <color indexed="8"/>
      <name val="Arial"/>
      <family val="2"/>
    </font>
    <font>
      <sz val="12"/>
      <color indexed="8"/>
      <name val="Arial"/>
      <family val="2"/>
    </font>
    <font>
      <b/>
      <sz val="11.5"/>
      <color indexed="8"/>
      <name val="Arial"/>
      <family val="2"/>
    </font>
    <font>
      <b/>
      <sz val="11"/>
      <color indexed="9"/>
      <name val="Arial"/>
      <family val="2"/>
    </font>
    <font>
      <b/>
      <sz val="9"/>
      <color indexed="8"/>
      <name val="Arial"/>
      <family val="2"/>
    </font>
    <font>
      <sz val="9"/>
      <color indexed="8"/>
      <name val="Arial"/>
      <family val="2"/>
    </font>
    <font>
      <sz val="10"/>
      <color indexed="8"/>
      <name val="Courier New"/>
      <family val="3"/>
    </font>
    <font>
      <b/>
      <u val="single"/>
      <sz val="16"/>
      <color indexed="10"/>
      <name val="Arial"/>
      <family val="2"/>
    </font>
    <font>
      <b/>
      <u val="single"/>
      <sz val="16"/>
      <color indexed="9"/>
      <name val="Arial"/>
      <family val="2"/>
    </font>
    <font>
      <i/>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theme="1"/>
      <name val="Arial"/>
      <family val="2"/>
    </font>
    <font>
      <b/>
      <sz val="11"/>
      <color rgb="FF000066"/>
      <name val="Arial"/>
      <family val="2"/>
    </font>
    <font>
      <b/>
      <sz val="10"/>
      <color theme="1"/>
      <name val="Arial"/>
      <family val="2"/>
    </font>
    <font>
      <sz val="10"/>
      <color theme="1"/>
      <name val="Arial"/>
      <family val="2"/>
    </font>
    <font>
      <sz val="11"/>
      <color theme="1"/>
      <name val="Arial"/>
      <family val="2"/>
    </font>
    <font>
      <b/>
      <i/>
      <sz val="11"/>
      <color theme="1"/>
      <name val="Arial"/>
      <family val="2"/>
    </font>
    <font>
      <sz val="10"/>
      <color rgb="FF000000"/>
      <name val="Arial"/>
      <family val="2"/>
    </font>
    <font>
      <sz val="12"/>
      <color theme="1"/>
      <name val="Arial"/>
      <family val="2"/>
    </font>
    <font>
      <b/>
      <sz val="11.5"/>
      <color theme="1"/>
      <name val="Arial"/>
      <family val="2"/>
    </font>
    <font>
      <b/>
      <sz val="11"/>
      <color theme="0"/>
      <name val="Arial"/>
      <family val="2"/>
    </font>
    <font>
      <b/>
      <sz val="9"/>
      <color theme="1"/>
      <name val="Arial"/>
      <family val="2"/>
    </font>
    <font>
      <sz val="9"/>
      <color theme="1"/>
      <name val="Arial"/>
      <family val="2"/>
    </font>
    <font>
      <sz val="11"/>
      <color rgb="FF000000"/>
      <name val="Arial"/>
      <family val="2"/>
    </font>
    <font>
      <sz val="11"/>
      <color rgb="FFFF0000"/>
      <name val="Arial"/>
      <family val="2"/>
    </font>
    <font>
      <b/>
      <sz val="12"/>
      <color theme="1"/>
      <name val="Arial"/>
      <family val="2"/>
    </font>
    <font>
      <sz val="10"/>
      <color rgb="FF000000"/>
      <name val="Courier New"/>
      <family val="3"/>
    </font>
    <font>
      <b/>
      <u val="single"/>
      <sz val="16"/>
      <color rgb="FFFF0000"/>
      <name val="Arial"/>
      <family val="2"/>
    </font>
    <font>
      <b/>
      <u val="single"/>
      <sz val="16"/>
      <color theme="0"/>
      <name val="Arial"/>
      <family val="2"/>
    </font>
    <font>
      <i/>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medium"/>
      <right style="thin"/>
      <top style="thin"/>
      <bottom style="thin"/>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color indexed="63"/>
      </right>
      <top>
        <color indexed="63"/>
      </top>
      <bottom>
        <color indexed="63"/>
      </bottom>
    </border>
    <border>
      <left style="medium"/>
      <right style="thin"/>
      <top style="thin"/>
      <bottom/>
    </border>
    <border>
      <left/>
      <right style="thin"/>
      <top style="thin"/>
      <bottom style="thin"/>
    </border>
    <border>
      <left style="thin"/>
      <right/>
      <top>
        <color indexed="63"/>
      </top>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style="medium"/>
      <right/>
      <top style="thin"/>
      <bottom style="thin"/>
    </border>
    <border>
      <left>
        <color indexed="63"/>
      </left>
      <right style="thin"/>
      <top>
        <color indexed="63"/>
      </top>
      <bottom style="thin"/>
    </border>
    <border>
      <left style="thin"/>
      <right style="medium"/>
      <top>
        <color indexed="63"/>
      </top>
      <bottom style="thin"/>
    </border>
    <border>
      <left>
        <color indexed="63"/>
      </left>
      <right style="thin"/>
      <top>
        <color indexed="63"/>
      </top>
      <bottom>
        <color indexed="63"/>
      </bottom>
    </border>
    <border>
      <left/>
      <right style="medium"/>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right style="medium"/>
      <top style="thin"/>
      <bottom style="medium"/>
    </border>
    <border>
      <left style="medium"/>
      <right>
        <color indexed="63"/>
      </right>
      <top style="medium"/>
      <bottom>
        <color indexed="63"/>
      </bottom>
    </border>
    <border>
      <left style="medium"/>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66" fillId="0" borderId="0" applyNumberFormat="0" applyFill="0" applyBorder="0" applyAlignment="0" applyProtection="0"/>
    <xf numFmtId="0" fontId="8"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7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28">
    <xf numFmtId="0" fontId="0" fillId="0" borderId="0" xfId="0" applyFont="1" applyAlignment="1">
      <alignment/>
    </xf>
    <xf numFmtId="0" fontId="3" fillId="0" borderId="0" xfId="57" applyNumberFormat="1" applyFont="1" applyFill="1" applyBorder="1" applyAlignment="1">
      <alignment vertical="center"/>
      <protection/>
    </xf>
    <xf numFmtId="0" fontId="78" fillId="0" borderId="0" xfId="57" applyNumberFormat="1" applyFont="1" applyFill="1" applyBorder="1" applyAlignment="1" applyProtection="1">
      <alignment vertical="center"/>
      <protection locked="0"/>
    </xf>
    <xf numFmtId="0" fontId="78" fillId="0" borderId="0" xfId="57" applyNumberFormat="1" applyFont="1" applyFill="1" applyBorder="1" applyAlignment="1">
      <alignment vertical="center"/>
      <protection/>
    </xf>
    <xf numFmtId="0" fontId="7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8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7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78"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pplyProtection="1">
      <alignment vertical="top"/>
      <protection/>
    </xf>
    <xf numFmtId="0" fontId="2" fillId="0" borderId="13" xfId="57" applyNumberFormat="1" applyFont="1" applyFill="1" applyBorder="1" applyAlignment="1" applyProtection="1">
      <alignment horizontal="right" vertical="top"/>
      <protection locked="0"/>
    </xf>
    <xf numFmtId="0" fontId="2" fillId="0" borderId="14" xfId="57" applyNumberFormat="1" applyFont="1" applyFill="1" applyBorder="1" applyAlignment="1" applyProtection="1">
      <alignment horizontal="center" vertical="top" wrapText="1"/>
      <protection/>
    </xf>
    <xf numFmtId="0" fontId="2" fillId="0" borderId="14" xfId="57" applyNumberFormat="1" applyFont="1" applyFill="1" applyBorder="1" applyAlignment="1">
      <alignment horizontal="center" vertical="top" wrapText="1"/>
      <protection/>
    </xf>
    <xf numFmtId="0" fontId="2" fillId="0" borderId="15" xfId="58" applyNumberFormat="1" applyFont="1" applyFill="1" applyBorder="1" applyAlignment="1">
      <alignment horizontal="right" vertical="top"/>
      <protection/>
    </xf>
    <xf numFmtId="180" fontId="2" fillId="0" borderId="15" xfId="58" applyNumberFormat="1" applyFont="1" applyFill="1" applyBorder="1" applyAlignment="1">
      <alignment horizontal="right" vertical="top"/>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78" fillId="0" borderId="0" xfId="57" applyNumberFormat="1" applyFont="1" applyFill="1" applyAlignment="1">
      <alignment vertical="top"/>
      <protection/>
    </xf>
    <xf numFmtId="180" fontId="2" fillId="0" borderId="12" xfId="57" applyNumberFormat="1" applyFont="1" applyFill="1" applyBorder="1" applyAlignment="1" applyProtection="1">
      <alignment horizontal="right" vertical="top"/>
      <protection locked="0"/>
    </xf>
    <xf numFmtId="180" fontId="2" fillId="0" borderId="11" xfId="57" applyNumberFormat="1" applyFont="1" applyFill="1" applyBorder="1" applyAlignment="1" applyProtection="1">
      <alignment horizontal="center" vertical="top" wrapText="1"/>
      <protection/>
    </xf>
    <xf numFmtId="180" fontId="2" fillId="0" borderId="11" xfId="57" applyNumberFormat="1" applyFont="1" applyFill="1" applyBorder="1" applyAlignment="1">
      <alignment horizontal="center" vertical="top" wrapText="1"/>
      <protection/>
    </xf>
    <xf numFmtId="180"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6"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80" fontId="3" fillId="0" borderId="0" xfId="57" applyNumberFormat="1" applyFont="1" applyFill="1" applyAlignment="1">
      <alignment vertical="top"/>
      <protection/>
    </xf>
    <xf numFmtId="180" fontId="6" fillId="0" borderId="12" xfId="58" applyNumberFormat="1" applyFont="1" applyFill="1" applyBorder="1" applyAlignment="1">
      <alignment vertical="top"/>
      <protection/>
    </xf>
    <xf numFmtId="0" fontId="2" fillId="0" borderId="18" xfId="58" applyNumberFormat="1" applyFont="1" applyFill="1" applyBorder="1" applyAlignment="1">
      <alignment horizontal="left" vertical="top"/>
      <protection/>
    </xf>
    <xf numFmtId="0" fontId="81" fillId="0" borderId="16"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82" fillId="33" borderId="11" xfId="58" applyNumberFormat="1" applyFont="1" applyFill="1" applyBorder="1" applyAlignment="1" applyProtection="1">
      <alignment vertical="center" wrapText="1"/>
      <protection locked="0"/>
    </xf>
    <xf numFmtId="0" fontId="81"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5"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7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83" fillId="0" borderId="0" xfId="57" applyNumberFormat="1" applyFont="1" applyFill="1">
      <alignment/>
      <protection/>
    </xf>
    <xf numFmtId="180" fontId="84" fillId="0" borderId="19" xfId="58" applyNumberFormat="1" applyFont="1" applyFill="1" applyBorder="1" applyAlignment="1">
      <alignment horizontal="right" vertical="top"/>
      <protection/>
    </xf>
    <xf numFmtId="180" fontId="6" fillId="0" borderId="20" xfId="58" applyNumberFormat="1" applyFont="1" applyFill="1" applyBorder="1" applyAlignment="1">
      <alignment horizontal="right" vertical="top"/>
      <protection/>
    </xf>
    <xf numFmtId="10" fontId="85" fillId="33" borderId="11" xfId="65" applyNumberFormat="1" applyFont="1" applyFill="1" applyBorder="1" applyAlignment="1">
      <alignment horizontal="center" vertical="center"/>
    </xf>
    <xf numFmtId="0" fontId="79" fillId="0" borderId="0" xfId="60" applyNumberFormat="1" applyFont="1" applyFill="1" applyBorder="1" applyAlignment="1" applyProtection="1">
      <alignment horizontal="center" vertical="center"/>
      <protection/>
    </xf>
    <xf numFmtId="0" fontId="3" fillId="0" borderId="0" xfId="57" applyNumberFormat="1" applyFont="1" applyFill="1" applyBorder="1" applyAlignment="1">
      <alignment vertical="center" wrapText="1"/>
      <protection/>
    </xf>
    <xf numFmtId="0" fontId="0" fillId="0" borderId="0" xfId="57" applyNumberFormat="1" applyFill="1" applyAlignment="1">
      <alignment wrapText="1"/>
      <protection/>
    </xf>
    <xf numFmtId="0" fontId="86" fillId="0" borderId="21" xfId="0" applyFont="1" applyBorder="1" applyAlignment="1">
      <alignment horizontal="center" vertical="top" wrapText="1"/>
    </xf>
    <xf numFmtId="0" fontId="86" fillId="0" borderId="12" xfId="0" applyFont="1" applyBorder="1" applyAlignment="1">
      <alignment horizontal="center" wrapText="1"/>
    </xf>
    <xf numFmtId="0" fontId="86" fillId="0" borderId="12" xfId="0" applyFont="1" applyBorder="1" applyAlignment="1">
      <alignment horizontal="center" vertical="top" wrapText="1"/>
    </xf>
    <xf numFmtId="0" fontId="86" fillId="0" borderId="15" xfId="0" applyFont="1" applyBorder="1" applyAlignment="1">
      <alignment horizontal="center" vertical="top" wrapText="1"/>
    </xf>
    <xf numFmtId="0" fontId="86" fillId="0" borderId="22" xfId="0" applyFont="1" applyBorder="1" applyAlignment="1">
      <alignment horizontal="center" vertical="center" wrapText="1"/>
    </xf>
    <xf numFmtId="0" fontId="86" fillId="0" borderId="11" xfId="0" applyFont="1" applyBorder="1" applyAlignment="1">
      <alignment horizontal="center" vertical="top" wrapText="1"/>
    </xf>
    <xf numFmtId="0" fontId="86" fillId="0" borderId="11" xfId="0" applyFont="1" applyBorder="1" applyAlignment="1">
      <alignment horizontal="center" wrapText="1"/>
    </xf>
    <xf numFmtId="0" fontId="86" fillId="0" borderId="21" xfId="0" applyFont="1" applyBorder="1" applyAlignment="1">
      <alignment horizontal="center" vertical="center" wrapText="1"/>
    </xf>
    <xf numFmtId="0" fontId="86" fillId="0" borderId="12" xfId="0" applyFont="1" applyBorder="1" applyAlignment="1">
      <alignment horizontal="center" vertical="center" wrapText="1"/>
    </xf>
    <xf numFmtId="0" fontId="86" fillId="0" borderId="15" xfId="0" applyFont="1" applyBorder="1" applyAlignment="1">
      <alignment vertical="center" wrapText="1"/>
    </xf>
    <xf numFmtId="0" fontId="3" fillId="0" borderId="23" xfId="57" applyNumberFormat="1" applyFont="1" applyFill="1" applyBorder="1" applyAlignment="1">
      <alignment vertical="center"/>
      <protection/>
    </xf>
    <xf numFmtId="0" fontId="78" fillId="0" borderId="23" xfId="57" applyNumberFormat="1" applyFont="1" applyFill="1" applyBorder="1" applyAlignment="1" applyProtection="1">
      <alignment vertical="center"/>
      <protection locked="0"/>
    </xf>
    <xf numFmtId="0" fontId="78" fillId="0" borderId="23" xfId="57" applyNumberFormat="1" applyFont="1" applyFill="1" applyBorder="1" applyAlignment="1">
      <alignment vertical="center"/>
      <protection/>
    </xf>
    <xf numFmtId="0" fontId="3" fillId="0" borderId="24" xfId="57" applyNumberFormat="1" applyFont="1" applyFill="1" applyBorder="1" applyAlignment="1">
      <alignment vertical="center"/>
      <protection/>
    </xf>
    <xf numFmtId="0" fontId="3" fillId="0" borderId="25" xfId="57" applyNumberFormat="1" applyFont="1" applyFill="1" applyBorder="1" applyAlignment="1">
      <alignment vertical="center"/>
      <protection/>
    </xf>
    <xf numFmtId="0" fontId="3" fillId="0" borderId="26" xfId="57" applyNumberFormat="1" applyFont="1" applyFill="1" applyBorder="1" applyAlignment="1">
      <alignment vertical="center"/>
      <protection/>
    </xf>
    <xf numFmtId="0" fontId="5" fillId="0" borderId="27" xfId="57" applyNumberFormat="1" applyFont="1" applyFill="1" applyBorder="1" applyAlignment="1">
      <alignment vertical="center" wrapText="1"/>
      <protection/>
    </xf>
    <xf numFmtId="0" fontId="5" fillId="0" borderId="21" xfId="57" applyNumberFormat="1" applyFont="1" applyFill="1" applyBorder="1" applyAlignment="1">
      <alignment vertical="center" wrapText="1"/>
      <protection/>
    </xf>
    <xf numFmtId="0" fontId="5" fillId="0" borderId="0" xfId="57" applyNumberFormat="1" applyFont="1" applyFill="1" applyBorder="1" applyAlignment="1">
      <alignment vertical="center" wrapText="1"/>
      <protection/>
    </xf>
    <xf numFmtId="0" fontId="4" fillId="0" borderId="28" xfId="57" applyNumberFormat="1" applyFont="1" applyFill="1" applyBorder="1" applyAlignment="1">
      <alignment horizontal="left"/>
      <protection/>
    </xf>
    <xf numFmtId="0" fontId="3" fillId="0" borderId="28" xfId="57" applyNumberFormat="1" applyFont="1" applyFill="1" applyBorder="1" applyAlignment="1" applyProtection="1">
      <alignment vertical="center"/>
      <protection locked="0"/>
    </xf>
    <xf numFmtId="0" fontId="3" fillId="0" borderId="28" xfId="57" applyNumberFormat="1" applyFont="1" applyFill="1" applyBorder="1" applyAlignment="1">
      <alignment vertical="center"/>
      <protection/>
    </xf>
    <xf numFmtId="0" fontId="2" fillId="0" borderId="29" xfId="57" applyNumberFormat="1" applyFont="1" applyFill="1" applyBorder="1" applyAlignment="1">
      <alignment horizontal="center" vertical="top" wrapText="1"/>
      <protection/>
    </xf>
    <xf numFmtId="0" fontId="2" fillId="0" borderId="16" xfId="57" applyNumberFormat="1" applyFont="1" applyFill="1" applyBorder="1" applyAlignment="1">
      <alignment horizontal="center" vertical="top" wrapText="1"/>
      <protection/>
    </xf>
    <xf numFmtId="0" fontId="3" fillId="0" borderId="28" xfId="57" applyNumberFormat="1" applyFont="1" applyFill="1" applyBorder="1">
      <alignment/>
      <protection/>
    </xf>
    <xf numFmtId="0" fontId="87" fillId="0" borderId="11" xfId="59" applyNumberFormat="1" applyFont="1" applyFill="1" applyBorder="1" applyAlignment="1">
      <alignment horizontal="center" vertical="top" wrapText="1"/>
      <protection/>
    </xf>
    <xf numFmtId="0" fontId="87" fillId="0" borderId="11" xfId="59" applyNumberFormat="1" applyFont="1" applyFill="1" applyBorder="1" applyAlignment="1">
      <alignment vertical="top" wrapText="1"/>
      <protection/>
    </xf>
    <xf numFmtId="0" fontId="87" fillId="0" borderId="16" xfId="59" applyNumberFormat="1" applyFont="1" applyFill="1" applyBorder="1" applyAlignment="1">
      <alignment vertical="top" wrapText="1"/>
      <protection/>
    </xf>
    <xf numFmtId="0" fontId="2" fillId="0" borderId="21" xfId="57" applyNumberFormat="1" applyFont="1" applyFill="1" applyBorder="1" applyAlignment="1">
      <alignment horizontal="center" vertical="top" wrapText="1"/>
      <protection/>
    </xf>
    <xf numFmtId="0" fontId="2" fillId="0" borderId="10" xfId="59" applyNumberFormat="1" applyFont="1" applyFill="1" applyBorder="1" applyAlignment="1">
      <alignment vertical="top" wrapText="1"/>
      <protection/>
    </xf>
    <xf numFmtId="0" fontId="3" fillId="0" borderId="18" xfId="59" applyNumberFormat="1" applyFont="1" applyFill="1" applyBorder="1" applyAlignment="1">
      <alignment vertical="top"/>
      <protection/>
    </xf>
    <xf numFmtId="0" fontId="3" fillId="0" borderId="18" xfId="57" applyNumberFormat="1" applyFont="1" applyFill="1" applyBorder="1" applyAlignment="1">
      <alignment horizontal="left" vertical="top"/>
      <protection/>
    </xf>
    <xf numFmtId="0" fontId="2" fillId="0" borderId="18" xfId="57" applyNumberFormat="1" applyFont="1" applyFill="1" applyBorder="1" applyAlignment="1" applyProtection="1">
      <alignment horizontal="right" vertical="top"/>
      <protection/>
    </xf>
    <xf numFmtId="0" fontId="3" fillId="0" borderId="18" xfId="57" applyNumberFormat="1" applyFont="1" applyFill="1" applyBorder="1" applyAlignment="1">
      <alignment vertical="top"/>
      <protection/>
    </xf>
    <xf numFmtId="0" fontId="2" fillId="0" borderId="18" xfId="57" applyNumberFormat="1" applyFont="1" applyFill="1" applyBorder="1" applyAlignment="1" applyProtection="1">
      <alignment horizontal="left" vertical="top"/>
      <protection locked="0"/>
    </xf>
    <xf numFmtId="0" fontId="2" fillId="0" borderId="18" xfId="57" applyNumberFormat="1" applyFont="1" applyFill="1" applyBorder="1" applyAlignment="1" applyProtection="1">
      <alignment horizontal="right" vertical="top"/>
      <protection locked="0"/>
    </xf>
    <xf numFmtId="0" fontId="2" fillId="0" borderId="18" xfId="57" applyNumberFormat="1" applyFont="1" applyFill="1" applyBorder="1" applyAlignment="1" applyProtection="1">
      <alignment horizontal="center" vertical="top" wrapText="1"/>
      <protection/>
    </xf>
    <xf numFmtId="0" fontId="2" fillId="0" borderId="18" xfId="57" applyNumberFormat="1" applyFont="1" applyFill="1" applyBorder="1" applyAlignment="1">
      <alignment horizontal="center" vertical="top" wrapText="1"/>
      <protection/>
    </xf>
    <xf numFmtId="0" fontId="2" fillId="0" borderId="18" xfId="59" applyNumberFormat="1" applyFont="1" applyFill="1" applyBorder="1" applyAlignment="1">
      <alignment horizontal="right" vertical="top"/>
      <protection/>
    </xf>
    <xf numFmtId="180" fontId="2" fillId="0" borderId="18" xfId="59" applyNumberFormat="1" applyFont="1" applyFill="1" applyBorder="1" applyAlignment="1">
      <alignment horizontal="right" vertical="top"/>
      <protection/>
    </xf>
    <xf numFmtId="0" fontId="3" fillId="0" borderId="18" xfId="59" applyNumberFormat="1" applyFont="1" applyFill="1" applyBorder="1" applyAlignment="1">
      <alignment vertical="top" wrapText="1"/>
      <protection/>
    </xf>
    <xf numFmtId="0" fontId="3" fillId="0" borderId="13" xfId="59" applyNumberFormat="1" applyFont="1" applyFill="1" applyBorder="1" applyAlignment="1">
      <alignment horizontal="center" vertical="top"/>
      <protection/>
    </xf>
    <xf numFmtId="0" fontId="2" fillId="0" borderId="13" xfId="59" applyNumberFormat="1" applyFont="1" applyFill="1" applyBorder="1" applyAlignment="1">
      <alignment vertical="top" wrapText="1"/>
      <protection/>
    </xf>
    <xf numFmtId="0" fontId="3" fillId="0" borderId="12" xfId="59" applyNumberFormat="1" applyFont="1" applyFill="1" applyBorder="1" applyAlignment="1">
      <alignment horizontal="center" vertical="top"/>
      <protection/>
    </xf>
    <xf numFmtId="0" fontId="2" fillId="0" borderId="12" xfId="59" applyNumberFormat="1" applyFont="1" applyFill="1" applyBorder="1" applyAlignment="1">
      <alignment vertical="top" wrapText="1"/>
      <protection/>
    </xf>
    <xf numFmtId="0" fontId="3" fillId="0" borderId="10" xfId="59" applyNumberFormat="1" applyFont="1" applyFill="1" applyBorder="1" applyAlignment="1">
      <alignment vertical="top"/>
      <protection/>
    </xf>
    <xf numFmtId="0" fontId="3" fillId="0" borderId="30" xfId="57" applyNumberFormat="1" applyFont="1" applyFill="1" applyBorder="1" applyAlignment="1" applyProtection="1">
      <alignment vertical="top"/>
      <protection/>
    </xf>
    <xf numFmtId="0" fontId="2" fillId="0" borderId="12"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2" fillId="0" borderId="18" xfId="59" applyNumberFormat="1" applyFont="1" applyFill="1" applyBorder="1" applyAlignment="1">
      <alignment horizontal="left" vertical="top"/>
      <protection/>
    </xf>
    <xf numFmtId="0" fontId="80" fillId="0" borderId="0" xfId="57" applyNumberFormat="1" applyFont="1" applyFill="1" applyBorder="1" applyAlignment="1" applyProtection="1">
      <alignment wrapText="1"/>
      <protection locked="0"/>
    </xf>
    <xf numFmtId="0" fontId="2" fillId="0" borderId="21" xfId="61" applyNumberFormat="1" applyFont="1" applyFill="1" applyBorder="1" applyAlignment="1" applyProtection="1">
      <alignment horizontal="left" vertical="top" wrapText="1"/>
      <protection/>
    </xf>
    <xf numFmtId="0" fontId="2" fillId="0" borderId="0" xfId="61" applyNumberFormat="1" applyFont="1" applyFill="1" applyBorder="1" applyAlignment="1" applyProtection="1">
      <alignment vertical="top"/>
      <protection locked="0"/>
    </xf>
    <xf numFmtId="0" fontId="88" fillId="0" borderId="15" xfId="0" applyFont="1" applyBorder="1" applyAlignment="1" applyProtection="1">
      <alignment horizontal="center" vertical="top" wrapText="1"/>
      <protection locked="0"/>
    </xf>
    <xf numFmtId="0" fontId="88" fillId="0" borderId="15" xfId="0" applyFont="1" applyBorder="1" applyAlignment="1">
      <alignment horizontal="center" vertical="top" wrapText="1"/>
    </xf>
    <xf numFmtId="0" fontId="89" fillId="0" borderId="21" xfId="0" applyFont="1" applyBorder="1" applyAlignment="1">
      <alignment horizontal="center" vertical="center" wrapText="1"/>
    </xf>
    <xf numFmtId="0" fontId="89" fillId="0" borderId="12" xfId="0" applyFont="1" applyBorder="1" applyAlignment="1" applyProtection="1">
      <alignment vertical="top" wrapText="1"/>
      <protection/>
    </xf>
    <xf numFmtId="0" fontId="2" fillId="0" borderId="31" xfId="58" applyNumberFormat="1" applyFont="1" applyFill="1" applyBorder="1" applyAlignment="1">
      <alignment horizontal="left" vertical="top"/>
      <protection/>
    </xf>
    <xf numFmtId="0" fontId="90" fillId="0" borderId="12" xfId="0" applyFont="1" applyBorder="1" applyAlignment="1">
      <alignment horizontal="left" vertical="center" wrapText="1"/>
    </xf>
    <xf numFmtId="0" fontId="2" fillId="0" borderId="29" xfId="57" applyNumberFormat="1" applyFont="1" applyFill="1" applyBorder="1" applyAlignment="1">
      <alignment vertical="center" wrapText="1"/>
      <protection/>
    </xf>
    <xf numFmtId="0" fontId="2" fillId="0" borderId="11" xfId="57" applyNumberFormat="1" applyFont="1" applyFill="1" applyBorder="1" applyAlignment="1">
      <alignment vertical="center" wrapText="1"/>
      <protection/>
    </xf>
    <xf numFmtId="0" fontId="2" fillId="0" borderId="11" xfId="57" applyNumberFormat="1" applyFont="1" applyFill="1" applyBorder="1" applyAlignment="1">
      <alignment horizontal="center" vertical="center" wrapText="1"/>
      <protection/>
    </xf>
    <xf numFmtId="0" fontId="88" fillId="0" borderId="12" xfId="0" applyFont="1" applyBorder="1" applyAlignment="1">
      <alignment vertical="top" wrapText="1"/>
    </xf>
    <xf numFmtId="0" fontId="90" fillId="0" borderId="12" xfId="0" applyFont="1" applyBorder="1" applyAlignment="1">
      <alignment horizontal="center" vertical="center" wrapText="1"/>
    </xf>
    <xf numFmtId="0" fontId="90" fillId="0" borderId="12" xfId="0" applyFont="1" applyBorder="1" applyAlignment="1">
      <alignment vertical="center" wrapText="1"/>
    </xf>
    <xf numFmtId="0" fontId="90" fillId="0" borderId="30" xfId="0" applyFont="1" applyBorder="1" applyAlignment="1">
      <alignment horizontal="center" vertical="center" wrapText="1"/>
    </xf>
    <xf numFmtId="0" fontId="90" fillId="6" borderId="12" xfId="0" applyFont="1" applyFill="1" applyBorder="1" applyAlignment="1" applyProtection="1">
      <alignment horizontal="center" vertical="center" wrapText="1"/>
      <protection locked="0"/>
    </xf>
    <xf numFmtId="0" fontId="2" fillId="0" borderId="16" xfId="58" applyNumberFormat="1" applyFont="1" applyFill="1" applyBorder="1" applyAlignment="1">
      <alignment horizontal="center" vertical="center" wrapText="1"/>
      <protection/>
    </xf>
    <xf numFmtId="0" fontId="87" fillId="0" borderId="11" xfId="58" applyNumberFormat="1" applyFont="1" applyFill="1" applyBorder="1" applyAlignment="1">
      <alignment horizontal="center" vertical="center" wrapText="1"/>
      <protection/>
    </xf>
    <xf numFmtId="0" fontId="87" fillId="0" borderId="11" xfId="58" applyNumberFormat="1" applyFont="1" applyFill="1" applyBorder="1" applyAlignment="1">
      <alignment vertical="center" wrapText="1"/>
      <protection/>
    </xf>
    <xf numFmtId="0" fontId="90" fillId="0" borderId="0" xfId="0" applyFont="1" applyAlignment="1">
      <alignment/>
    </xf>
    <xf numFmtId="0" fontId="86" fillId="0" borderId="22" xfId="0" applyFont="1" applyBorder="1" applyAlignment="1">
      <alignment horizontal="center" vertical="center"/>
    </xf>
    <xf numFmtId="0" fontId="90" fillId="0" borderId="0" xfId="0" applyFont="1" applyAlignment="1">
      <alignment wrapText="1"/>
    </xf>
    <xf numFmtId="0" fontId="90" fillId="0" borderId="21" xfId="0" applyFont="1" applyBorder="1" applyAlignment="1">
      <alignment/>
    </xf>
    <xf numFmtId="0" fontId="86" fillId="0" borderId="12" xfId="0" applyFont="1" applyBorder="1" applyAlignment="1">
      <alignment horizontal="center" vertical="center" wrapText="1"/>
    </xf>
    <xf numFmtId="0" fontId="91" fillId="0" borderId="26" xfId="59" applyNumberFormat="1" applyFont="1" applyFill="1" applyBorder="1" applyAlignment="1" applyProtection="1">
      <alignment horizontal="center" vertical="center"/>
      <protection/>
    </xf>
    <xf numFmtId="0" fontId="91" fillId="0" borderId="0" xfId="59" applyNumberFormat="1" applyFont="1" applyFill="1" applyBorder="1" applyAlignment="1" applyProtection="1">
      <alignment horizontal="center" vertical="center"/>
      <protection/>
    </xf>
    <xf numFmtId="0" fontId="91" fillId="0" borderId="0" xfId="61" applyNumberFormat="1" applyFont="1" applyFill="1" applyBorder="1" applyAlignment="1" applyProtection="1">
      <alignment horizontal="center" vertical="center"/>
      <protection/>
    </xf>
    <xf numFmtId="0" fontId="92" fillId="0" borderId="18" xfId="59" applyNumberFormat="1" applyFont="1" applyFill="1" applyBorder="1" applyAlignment="1">
      <alignment horizontal="left" wrapText="1" readingOrder="1"/>
      <protection/>
    </xf>
    <xf numFmtId="0" fontId="90" fillId="0" borderId="0" xfId="57" applyNumberFormat="1" applyFont="1" applyFill="1">
      <alignment/>
      <protection/>
    </xf>
    <xf numFmtId="0" fontId="11" fillId="0" borderId="0" xfId="59" applyNumberFormat="1" applyFont="1" applyFill="1">
      <alignment/>
      <protection/>
    </xf>
    <xf numFmtId="0" fontId="90" fillId="0" borderId="0" xfId="0" applyFont="1" applyBorder="1" applyAlignment="1">
      <alignment/>
    </xf>
    <xf numFmtId="0" fontId="90" fillId="0" borderId="12" xfId="0" applyFont="1" applyBorder="1" applyAlignment="1">
      <alignment/>
    </xf>
    <xf numFmtId="0" fontId="90" fillId="0" borderId="10" xfId="0" applyFont="1" applyBorder="1" applyAlignment="1">
      <alignment/>
    </xf>
    <xf numFmtId="0" fontId="90" fillId="0" borderId="15" xfId="0" applyFont="1" applyBorder="1" applyAlignment="1">
      <alignment/>
    </xf>
    <xf numFmtId="0" fontId="93" fillId="0" borderId="21" xfId="0" applyFont="1" applyBorder="1" applyAlignment="1">
      <alignment vertical="top" wrapText="1"/>
    </xf>
    <xf numFmtId="0" fontId="90" fillId="0" borderId="32" xfId="0" applyFont="1" applyBorder="1" applyAlignment="1">
      <alignment/>
    </xf>
    <xf numFmtId="0" fontId="90" fillId="0" borderId="22" xfId="0" applyFont="1" applyBorder="1" applyAlignment="1">
      <alignment/>
    </xf>
    <xf numFmtId="0" fontId="90" fillId="0" borderId="33" xfId="0" applyFont="1" applyBorder="1" applyAlignment="1">
      <alignment/>
    </xf>
    <xf numFmtId="0" fontId="90" fillId="0" borderId="34" xfId="0" applyFont="1" applyBorder="1" applyAlignment="1">
      <alignment/>
    </xf>
    <xf numFmtId="0" fontId="90" fillId="0" borderId="28" xfId="0" applyFont="1" applyBorder="1" applyAlignment="1">
      <alignment/>
    </xf>
    <xf numFmtId="0" fontId="22" fillId="0" borderId="12" xfId="57" applyNumberFormat="1" applyFont="1" applyFill="1" applyBorder="1" applyAlignment="1">
      <alignment horizontal="left" vertical="center" wrapText="1"/>
      <protection/>
    </xf>
    <xf numFmtId="0" fontId="5" fillId="0" borderId="12" xfId="57" applyNumberFormat="1" applyFont="1" applyFill="1" applyBorder="1" applyAlignment="1">
      <alignment horizontal="left" vertical="center" wrapText="1"/>
      <protection/>
    </xf>
    <xf numFmtId="0" fontId="2" fillId="0" borderId="12" xfId="57" applyNumberFormat="1" applyFont="1" applyFill="1" applyBorder="1" applyAlignment="1" applyProtection="1">
      <alignment horizontal="center" vertical="center"/>
      <protection/>
    </xf>
    <xf numFmtId="0" fontId="3" fillId="0" borderId="12" xfId="58" applyNumberFormat="1" applyFont="1" applyFill="1" applyBorder="1" applyAlignment="1">
      <alignment vertical="center" wrapText="1"/>
      <protection/>
    </xf>
    <xf numFmtId="179" fontId="2" fillId="33" borderId="12" xfId="42" applyNumberFormat="1" applyFont="1" applyFill="1" applyBorder="1" applyAlignment="1" applyProtection="1">
      <alignment horizontal="center" vertical="center"/>
      <protection locked="0"/>
    </xf>
    <xf numFmtId="0" fontId="16" fillId="0" borderId="27" xfId="57" applyNumberFormat="1" applyFont="1" applyFill="1" applyBorder="1" applyAlignment="1">
      <alignment horizontal="left" vertical="center" wrapText="1"/>
      <protection/>
    </xf>
    <xf numFmtId="0" fontId="16" fillId="0" borderId="23" xfId="57" applyNumberFormat="1" applyFont="1" applyFill="1" applyBorder="1" applyAlignment="1">
      <alignment horizontal="left" vertical="center" wrapText="1"/>
      <protection/>
    </xf>
    <xf numFmtId="0" fontId="16" fillId="0" borderId="24" xfId="57" applyNumberFormat="1" applyFont="1" applyFill="1" applyBorder="1" applyAlignment="1">
      <alignment horizontal="left" vertical="center" wrapText="1"/>
      <protection/>
    </xf>
    <xf numFmtId="0" fontId="16" fillId="0" borderId="21" xfId="57" applyNumberFormat="1" applyFont="1" applyFill="1" applyBorder="1" applyAlignment="1">
      <alignment horizontal="left" vertical="center" wrapText="1"/>
      <protection/>
    </xf>
    <xf numFmtId="0" fontId="16" fillId="0" borderId="0" xfId="57" applyNumberFormat="1" applyFont="1" applyFill="1" applyBorder="1" applyAlignment="1">
      <alignment horizontal="left" vertical="center" wrapText="1"/>
      <protection/>
    </xf>
    <xf numFmtId="0" fontId="16" fillId="0" borderId="25" xfId="57" applyNumberFormat="1" applyFont="1" applyFill="1" applyBorder="1" applyAlignment="1">
      <alignment horizontal="left" vertical="center" wrapText="1"/>
      <protection/>
    </xf>
    <xf numFmtId="0" fontId="16" fillId="0" borderId="35" xfId="57" applyNumberFormat="1" applyFont="1" applyFill="1" applyBorder="1" applyAlignment="1">
      <alignment horizontal="left" vertical="center" wrapText="1"/>
      <protection/>
    </xf>
    <xf numFmtId="0" fontId="3" fillId="0" borderId="18" xfId="57" applyNumberFormat="1" applyFont="1" applyFill="1" applyBorder="1" applyAlignment="1" applyProtection="1">
      <alignment horizontal="left" vertical="center" wrapText="1"/>
      <protection locked="0"/>
    </xf>
    <xf numFmtId="0" fontId="3" fillId="0" borderId="36" xfId="59" applyNumberFormat="1" applyFont="1" applyFill="1" applyBorder="1" applyAlignment="1" applyProtection="1">
      <alignment horizontal="left" vertical="center" wrapText="1"/>
      <protection/>
    </xf>
    <xf numFmtId="0" fontId="90" fillId="0" borderId="0" xfId="0" applyFont="1" applyAlignment="1">
      <alignment vertical="center"/>
    </xf>
    <xf numFmtId="0" fontId="90" fillId="0" borderId="10" xfId="0" applyFont="1" applyBorder="1" applyAlignment="1">
      <alignment horizontal="center" vertical="center" wrapText="1"/>
    </xf>
    <xf numFmtId="0" fontId="90" fillId="0" borderId="13" xfId="0" applyFont="1" applyBorder="1" applyAlignment="1">
      <alignment vertical="center" wrapText="1"/>
    </xf>
    <xf numFmtId="0" fontId="86" fillId="0" borderId="12" xfId="0" applyFont="1" applyBorder="1" applyAlignment="1">
      <alignment vertical="center" wrapText="1"/>
    </xf>
    <xf numFmtId="0" fontId="86" fillId="0" borderId="30" xfId="0" applyFont="1" applyBorder="1" applyAlignment="1">
      <alignment horizontal="center" vertical="center" wrapText="1"/>
    </xf>
    <xf numFmtId="0" fontId="94" fillId="0" borderId="12" xfId="0" applyFont="1" applyBorder="1" applyAlignment="1">
      <alignment vertical="center" wrapText="1"/>
    </xf>
    <xf numFmtId="0" fontId="90" fillId="0" borderId="21" xfId="0" applyFont="1" applyBorder="1" applyAlignment="1">
      <alignment horizontal="center" vertical="center" wrapText="1"/>
    </xf>
    <xf numFmtId="0" fontId="86" fillId="6" borderId="12" xfId="0" applyFont="1" applyFill="1" applyBorder="1" applyAlignment="1" applyProtection="1">
      <alignment horizontal="center" vertical="center" wrapText="1"/>
      <protection locked="0"/>
    </xf>
    <xf numFmtId="0" fontId="90" fillId="0" borderId="29" xfId="0" applyFont="1" applyBorder="1" applyAlignment="1">
      <alignment horizontal="center" vertical="center" wrapText="1"/>
    </xf>
    <xf numFmtId="0" fontId="90" fillId="0" borderId="11" xfId="0" applyFont="1" applyBorder="1" applyAlignment="1">
      <alignment vertical="center" wrapText="1"/>
    </xf>
    <xf numFmtId="0" fontId="95" fillId="0" borderId="12" xfId="0" applyFont="1" applyFill="1" applyBorder="1" applyAlignment="1" applyProtection="1">
      <alignment horizontal="center" vertical="center" wrapText="1"/>
      <protection/>
    </xf>
    <xf numFmtId="0" fontId="90" fillId="0" borderId="32" xfId="0" applyFont="1" applyBorder="1" applyAlignment="1">
      <alignment horizontal="center" vertical="center" wrapText="1"/>
    </xf>
    <xf numFmtId="0" fontId="86" fillId="0" borderId="12" xfId="0" applyFont="1" applyBorder="1" applyAlignment="1">
      <alignment horizontal="center" vertical="center" wrapText="1"/>
    </xf>
    <xf numFmtId="0" fontId="86" fillId="0" borderId="15" xfId="0" applyFont="1" applyBorder="1" applyAlignment="1">
      <alignment horizontal="center" vertical="center" wrapText="1"/>
    </xf>
    <xf numFmtId="0" fontId="86" fillId="0" borderId="11" xfId="0" applyFont="1" applyBorder="1" applyAlignment="1">
      <alignment horizontal="center" vertical="center" wrapText="1"/>
    </xf>
    <xf numFmtId="10" fontId="86" fillId="0" borderId="12" xfId="0" applyNumberFormat="1" applyFont="1" applyFill="1" applyBorder="1" applyAlignment="1">
      <alignment horizontal="center" vertical="center" wrapText="1"/>
    </xf>
    <xf numFmtId="0" fontId="86" fillId="0" borderId="12" xfId="0" applyFont="1" applyFill="1" applyBorder="1" applyAlignment="1">
      <alignment horizontal="center" vertical="center" wrapText="1"/>
    </xf>
    <xf numFmtId="0" fontId="86" fillId="0" borderId="15" xfId="0" applyFont="1" applyFill="1" applyBorder="1" applyAlignment="1">
      <alignment horizontal="center" vertical="center" wrapText="1"/>
    </xf>
    <xf numFmtId="10" fontId="86" fillId="6" borderId="12" xfId="0" applyNumberFormat="1" applyFont="1" applyFill="1" applyBorder="1" applyAlignment="1" applyProtection="1">
      <alignment horizontal="center" vertical="center" wrapText="1"/>
      <protection locked="0"/>
    </xf>
    <xf numFmtId="0" fontId="90" fillId="0" borderId="15" xfId="0" applyFont="1" applyFill="1" applyBorder="1" applyAlignment="1">
      <alignment horizontal="center" vertical="center" wrapText="1"/>
    </xf>
    <xf numFmtId="9" fontId="86" fillId="0" borderId="12" xfId="0" applyNumberFormat="1" applyFont="1" applyFill="1" applyBorder="1" applyAlignment="1">
      <alignment horizontal="center" vertical="center" wrapText="1"/>
    </xf>
    <xf numFmtId="0" fontId="90" fillId="0" borderId="21" xfId="0" applyFont="1" applyBorder="1" applyAlignment="1">
      <alignment vertical="center"/>
    </xf>
    <xf numFmtId="0" fontId="90" fillId="0" borderId="21" xfId="0" applyFont="1" applyBorder="1" applyAlignment="1">
      <alignment horizontal="center" vertical="center"/>
    </xf>
    <xf numFmtId="0" fontId="90" fillId="0" borderId="32" xfId="0" applyFont="1" applyBorder="1" applyAlignment="1">
      <alignment horizontal="center" vertical="center"/>
    </xf>
    <xf numFmtId="0" fontId="90" fillId="0" borderId="16" xfId="0" applyFont="1" applyBorder="1" applyAlignment="1">
      <alignment vertical="center" wrapText="1"/>
    </xf>
    <xf numFmtId="0" fontId="90" fillId="0" borderId="12" xfId="0" applyFont="1" applyBorder="1" applyAlignment="1">
      <alignment horizontal="justify" vertical="center" wrapText="1"/>
    </xf>
    <xf numFmtId="0" fontId="90" fillId="0" borderId="14" xfId="0" applyFont="1" applyBorder="1" applyAlignment="1">
      <alignment vertical="center" wrapText="1"/>
    </xf>
    <xf numFmtId="0" fontId="3" fillId="0" borderId="0" xfId="57" applyNumberFormat="1" applyFont="1" applyFill="1" applyBorder="1" applyAlignment="1">
      <alignment vertical="top"/>
      <protection/>
    </xf>
    <xf numFmtId="0" fontId="2" fillId="0" borderId="0" xfId="57" applyNumberFormat="1" applyFont="1" applyFill="1" applyBorder="1" applyAlignment="1">
      <alignment horizontal="center" vertical="top" wrapText="1"/>
      <protection/>
    </xf>
    <xf numFmtId="0" fontId="3" fillId="0" borderId="0" xfId="57" applyNumberFormat="1" applyFont="1" applyFill="1" applyBorder="1">
      <alignment/>
      <protection/>
    </xf>
    <xf numFmtId="0" fontId="2" fillId="0" borderId="16" xfId="57" applyNumberFormat="1" applyFont="1" applyFill="1" applyBorder="1" applyAlignment="1">
      <alignment vertical="center" wrapText="1"/>
      <protection/>
    </xf>
    <xf numFmtId="0" fontId="2" fillId="0" borderId="20" xfId="57" applyNumberFormat="1" applyFont="1" applyFill="1" applyBorder="1" applyAlignment="1">
      <alignment horizontal="center" vertical="top" wrapText="1"/>
      <protection/>
    </xf>
    <xf numFmtId="0" fontId="2" fillId="0" borderId="12" xfId="57" applyNumberFormat="1" applyFont="1" applyFill="1" applyBorder="1" applyAlignment="1">
      <alignment vertical="center" wrapText="1"/>
      <protection/>
    </xf>
    <xf numFmtId="0" fontId="2" fillId="0" borderId="12" xfId="57" applyNumberFormat="1" applyFont="1" applyFill="1" applyBorder="1" applyAlignment="1">
      <alignment horizontal="center" vertical="center" wrapText="1"/>
      <protection/>
    </xf>
    <xf numFmtId="0" fontId="3" fillId="0" borderId="36" xfId="59" applyNumberFormat="1" applyFont="1" applyFill="1" applyBorder="1" applyAlignment="1">
      <alignment horizontal="center" vertical="center"/>
      <protection/>
    </xf>
    <xf numFmtId="0" fontId="86" fillId="0" borderId="12" xfId="0" applyFont="1" applyBorder="1" applyAlignment="1">
      <alignment horizontal="center" vertical="center" wrapText="1"/>
    </xf>
    <xf numFmtId="0" fontId="90" fillId="0" borderId="12" xfId="0" applyFont="1" applyBorder="1" applyAlignment="1">
      <alignment horizontal="left" vertical="center" wrapText="1"/>
    </xf>
    <xf numFmtId="0" fontId="96" fillId="0" borderId="11" xfId="0" applyFont="1" applyBorder="1" applyAlignment="1">
      <alignment horizontal="center" vertical="center" wrapText="1"/>
    </xf>
    <xf numFmtId="0" fontId="97" fillId="0" borderId="12" xfId="0" applyFont="1" applyBorder="1" applyAlignment="1">
      <alignment vertical="center" wrapText="1"/>
    </xf>
    <xf numFmtId="2" fontId="3" fillId="0" borderId="36" xfId="59" applyNumberFormat="1" applyFont="1" applyFill="1" applyBorder="1" applyAlignment="1">
      <alignment horizontal="center" vertical="center"/>
      <protection/>
    </xf>
    <xf numFmtId="0" fontId="98" fillId="0" borderId="12" xfId="0" applyFont="1" applyFill="1" applyBorder="1" applyAlignment="1">
      <alignment horizontal="center" vertical="center" wrapText="1" readingOrder="1"/>
    </xf>
    <xf numFmtId="0" fontId="14" fillId="0" borderId="11" xfId="59" applyNumberFormat="1" applyFont="1" applyFill="1" applyBorder="1" applyAlignment="1" applyProtection="1">
      <alignment horizontal="center" vertical="center" wrapText="1" readingOrder="1"/>
      <protection locked="0"/>
    </xf>
    <xf numFmtId="0" fontId="82" fillId="33" borderId="11" xfId="59" applyNumberFormat="1" applyFont="1" applyFill="1" applyBorder="1" applyAlignment="1" applyProtection="1">
      <alignment horizontal="center" vertical="center" wrapText="1" readingOrder="1"/>
      <protection locked="0"/>
    </xf>
    <xf numFmtId="10" fontId="85" fillId="33" borderId="11" xfId="66" applyNumberFormat="1" applyFont="1" applyFill="1" applyBorder="1" applyAlignment="1">
      <alignment horizontal="center" vertical="center" readingOrder="1"/>
    </xf>
    <xf numFmtId="0" fontId="13" fillId="0" borderId="11" xfId="59" applyNumberFormat="1" applyFont="1" applyFill="1" applyBorder="1" applyAlignment="1" applyProtection="1">
      <alignment horizontal="center" vertical="center" wrapText="1" readingOrder="1"/>
      <protection locked="0"/>
    </xf>
    <xf numFmtId="0" fontId="13" fillId="0" borderId="11" xfId="66" applyNumberFormat="1" applyFont="1" applyFill="1" applyBorder="1" applyAlignment="1" applyProtection="1">
      <alignment horizontal="center" vertical="center" wrapText="1" readingOrder="1"/>
      <protection locked="0"/>
    </xf>
    <xf numFmtId="0" fontId="14" fillId="0" borderId="11" xfId="59" applyNumberFormat="1" applyFont="1" applyFill="1" applyBorder="1" applyAlignment="1" applyProtection="1">
      <alignment horizontal="center" vertical="center" wrapText="1" readingOrder="1"/>
      <protection/>
    </xf>
    <xf numFmtId="0" fontId="2" fillId="0" borderId="13" xfId="57" applyNumberFormat="1" applyFont="1" applyFill="1" applyBorder="1" applyAlignment="1" applyProtection="1">
      <alignment horizontal="center" vertical="center" readingOrder="1"/>
      <protection locked="0"/>
    </xf>
    <xf numFmtId="0" fontId="2" fillId="0" borderId="35" xfId="57" applyNumberFormat="1" applyFont="1" applyFill="1" applyBorder="1" applyAlignment="1" applyProtection="1">
      <alignment horizontal="center" vertical="center" readingOrder="1"/>
      <protection locked="0"/>
    </xf>
    <xf numFmtId="0" fontId="92" fillId="0" borderId="18" xfId="59" applyNumberFormat="1" applyFont="1" applyFill="1" applyBorder="1" applyAlignment="1">
      <alignment horizontal="center" vertical="center" wrapText="1" readingOrder="1"/>
      <protection/>
    </xf>
    <xf numFmtId="2" fontId="3" fillId="0" borderId="12" xfId="59" applyNumberFormat="1" applyFont="1" applyFill="1" applyBorder="1" applyAlignment="1">
      <alignment horizontal="center" vertical="center" readingOrder="1"/>
      <protection/>
    </xf>
    <xf numFmtId="0" fontId="2" fillId="0" borderId="12" xfId="57" applyNumberFormat="1" applyFont="1" applyFill="1" applyBorder="1" applyAlignment="1" applyProtection="1">
      <alignment horizontal="center" vertical="center" readingOrder="1"/>
      <protection locked="0"/>
    </xf>
    <xf numFmtId="0" fontId="2" fillId="0" borderId="12" xfId="57" applyNumberFormat="1" applyFont="1" applyFill="1" applyBorder="1" applyAlignment="1" applyProtection="1">
      <alignment horizontal="center" vertical="center" readingOrder="1"/>
      <protection/>
    </xf>
    <xf numFmtId="0" fontId="3" fillId="0" borderId="12" xfId="59" applyNumberFormat="1" applyFont="1" applyFill="1" applyBorder="1" applyAlignment="1">
      <alignment horizontal="center" vertical="center" readingOrder="1"/>
      <protection/>
    </xf>
    <xf numFmtId="0" fontId="3" fillId="0" borderId="12" xfId="57" applyNumberFormat="1" applyFont="1" applyFill="1" applyBorder="1" applyAlignment="1">
      <alignment horizontal="center" vertical="center" readingOrder="1"/>
      <protection/>
    </xf>
    <xf numFmtId="2" fontId="2" fillId="0" borderId="37" xfId="57" applyNumberFormat="1" applyFont="1" applyFill="1" applyBorder="1" applyAlignment="1" applyProtection="1">
      <alignment horizontal="center" vertical="center" readingOrder="1"/>
      <protection locked="0"/>
    </xf>
    <xf numFmtId="2" fontId="2" fillId="0" borderId="13" xfId="57" applyNumberFormat="1" applyFont="1" applyFill="1" applyBorder="1" applyAlignment="1" applyProtection="1">
      <alignment horizontal="center" vertical="center" readingOrder="1"/>
      <protection locked="0"/>
    </xf>
    <xf numFmtId="2" fontId="2" fillId="0" borderId="14" xfId="57" applyNumberFormat="1" applyFont="1" applyFill="1" applyBorder="1" applyAlignment="1" applyProtection="1">
      <alignment horizontal="center" vertical="center" wrapText="1" readingOrder="1"/>
      <protection/>
    </xf>
    <xf numFmtId="2" fontId="2" fillId="0" borderId="14" xfId="57" applyNumberFormat="1" applyFont="1" applyFill="1" applyBorder="1" applyAlignment="1">
      <alignment horizontal="center" vertical="center" wrapText="1" readingOrder="1"/>
      <protection/>
    </xf>
    <xf numFmtId="2" fontId="2" fillId="0" borderId="13" xfId="57" applyNumberFormat="1" applyFont="1" applyFill="1" applyBorder="1" applyAlignment="1">
      <alignment horizontal="center" vertical="center" wrapText="1" readingOrder="1"/>
      <protection/>
    </xf>
    <xf numFmtId="2" fontId="2" fillId="0" borderId="38" xfId="59" applyNumberFormat="1" applyFont="1" applyFill="1" applyBorder="1" applyAlignment="1">
      <alignment horizontal="center" vertical="center" readingOrder="1"/>
      <protection/>
    </xf>
    <xf numFmtId="0" fontId="3" fillId="0" borderId="31" xfId="59" applyNumberFormat="1" applyFont="1" applyFill="1" applyBorder="1" applyAlignment="1">
      <alignment horizontal="center" vertical="center" wrapText="1" readingOrder="1"/>
      <protection/>
    </xf>
    <xf numFmtId="2" fontId="2" fillId="0" borderId="30" xfId="57" applyNumberFormat="1" applyFont="1" applyFill="1" applyBorder="1" applyAlignment="1" applyProtection="1">
      <alignment horizontal="center" vertical="center" readingOrder="1"/>
      <protection locked="0"/>
    </xf>
    <xf numFmtId="2" fontId="2" fillId="0" borderId="12" xfId="57" applyNumberFormat="1" applyFont="1" applyFill="1" applyBorder="1" applyAlignment="1" applyProtection="1">
      <alignment horizontal="center" vertical="center" readingOrder="1"/>
      <protection locked="0"/>
    </xf>
    <xf numFmtId="2" fontId="2" fillId="0" borderId="11" xfId="57" applyNumberFormat="1" applyFont="1" applyFill="1" applyBorder="1" applyAlignment="1" applyProtection="1">
      <alignment horizontal="center" vertical="center" wrapText="1" readingOrder="1"/>
      <protection/>
    </xf>
    <xf numFmtId="2" fontId="2" fillId="0" borderId="11" xfId="57" applyNumberFormat="1" applyFont="1" applyFill="1" applyBorder="1" applyAlignment="1">
      <alignment horizontal="center" vertical="center" wrapText="1" readingOrder="1"/>
      <protection/>
    </xf>
    <xf numFmtId="2" fontId="2" fillId="0" borderId="12" xfId="57" applyNumberFormat="1" applyFont="1" applyFill="1" applyBorder="1" applyAlignment="1">
      <alignment horizontal="center" vertical="center" wrapText="1" readingOrder="1"/>
      <protection/>
    </xf>
    <xf numFmtId="2" fontId="2" fillId="0" borderId="15" xfId="59" applyNumberFormat="1" applyFont="1" applyFill="1" applyBorder="1" applyAlignment="1">
      <alignment horizontal="center" vertical="center" readingOrder="1"/>
      <protection/>
    </xf>
    <xf numFmtId="0" fontId="3" fillId="0" borderId="10" xfId="59" applyNumberFormat="1" applyFont="1" applyFill="1" applyBorder="1" applyAlignment="1">
      <alignment horizontal="center" vertical="center" wrapText="1" readingOrder="1"/>
      <protection/>
    </xf>
    <xf numFmtId="0" fontId="92" fillId="0" borderId="13" xfId="59" applyNumberFormat="1" applyFont="1" applyFill="1" applyBorder="1" applyAlignment="1">
      <alignment horizontal="center" vertical="center" wrapText="1" readingOrder="1"/>
      <protection/>
    </xf>
    <xf numFmtId="0" fontId="3" fillId="0" borderId="35" xfId="59" applyNumberFormat="1" applyFont="1" applyFill="1" applyBorder="1" applyAlignment="1">
      <alignment horizontal="center" vertical="center" readingOrder="1"/>
      <protection/>
    </xf>
    <xf numFmtId="0" fontId="3" fillId="0" borderId="35" xfId="57" applyNumberFormat="1" applyFont="1" applyFill="1" applyBorder="1" applyAlignment="1">
      <alignment horizontal="center" vertical="center" readingOrder="1"/>
      <protection/>
    </xf>
    <xf numFmtId="0" fontId="2" fillId="0" borderId="35" xfId="57" applyNumberFormat="1" applyFont="1" applyFill="1" applyBorder="1" applyAlignment="1" applyProtection="1">
      <alignment horizontal="center" vertical="center" readingOrder="1"/>
      <protection/>
    </xf>
    <xf numFmtId="0" fontId="3" fillId="0" borderId="37" xfId="57" applyNumberFormat="1" applyFont="1" applyFill="1" applyBorder="1" applyAlignment="1" applyProtection="1">
      <alignment horizontal="center" vertical="center" readingOrder="1"/>
      <protection/>
    </xf>
    <xf numFmtId="0" fontId="2" fillId="0" borderId="37" xfId="57" applyNumberFormat="1" applyFont="1" applyFill="1" applyBorder="1" applyAlignment="1" applyProtection="1">
      <alignment horizontal="center" vertical="center" readingOrder="1"/>
      <protection locked="0"/>
    </xf>
    <xf numFmtId="0" fontId="2" fillId="0" borderId="14" xfId="57" applyNumberFormat="1" applyFont="1" applyFill="1" applyBorder="1" applyAlignment="1" applyProtection="1">
      <alignment horizontal="center" vertical="center" wrapText="1" readingOrder="1"/>
      <protection/>
    </xf>
    <xf numFmtId="0" fontId="2" fillId="0" borderId="14" xfId="57" applyNumberFormat="1" applyFont="1" applyFill="1" applyBorder="1" applyAlignment="1">
      <alignment horizontal="center" vertical="center" wrapText="1" readingOrder="1"/>
      <protection/>
    </xf>
    <xf numFmtId="0" fontId="2" fillId="0" borderId="13" xfId="57" applyNumberFormat="1" applyFont="1" applyFill="1" applyBorder="1" applyAlignment="1">
      <alignment horizontal="center" vertical="center" wrapText="1" readingOrder="1"/>
      <protection/>
    </xf>
    <xf numFmtId="0" fontId="2" fillId="0" borderId="38" xfId="59" applyNumberFormat="1" applyFont="1" applyFill="1" applyBorder="1" applyAlignment="1">
      <alignment horizontal="center" vertical="center" readingOrder="1"/>
      <protection/>
    </xf>
    <xf numFmtId="180" fontId="2" fillId="0" borderId="38" xfId="59" applyNumberFormat="1" applyFont="1" applyFill="1" applyBorder="1" applyAlignment="1">
      <alignment horizontal="center" vertical="center" readingOrder="1"/>
      <protection/>
    </xf>
    <xf numFmtId="0" fontId="3" fillId="0" borderId="13" xfId="59" applyNumberFormat="1" applyFont="1" applyFill="1" applyBorder="1" applyAlignment="1">
      <alignment horizontal="center" vertical="center" wrapText="1" readingOrder="1"/>
      <protection/>
    </xf>
    <xf numFmtId="0" fontId="92" fillId="0" borderId="11" xfId="59" applyNumberFormat="1" applyFont="1" applyFill="1" applyBorder="1" applyAlignment="1">
      <alignment horizontal="center" vertical="center" wrapText="1" readingOrder="1"/>
      <protection/>
    </xf>
    <xf numFmtId="0" fontId="3" fillId="0" borderId="10" xfId="59" applyNumberFormat="1" applyFont="1" applyFill="1" applyBorder="1" applyAlignment="1">
      <alignment horizontal="center" vertical="center" readingOrder="1"/>
      <protection/>
    </xf>
    <xf numFmtId="0" fontId="3" fillId="0" borderId="18" xfId="57" applyNumberFormat="1" applyFont="1" applyFill="1" applyBorder="1" applyAlignment="1">
      <alignment horizontal="center" vertical="center" readingOrder="1"/>
      <protection/>
    </xf>
    <xf numFmtId="0" fontId="3" fillId="0" borderId="18" xfId="59" applyNumberFormat="1" applyFont="1" applyFill="1" applyBorder="1" applyAlignment="1">
      <alignment horizontal="center" vertical="center" readingOrder="1"/>
      <protection/>
    </xf>
    <xf numFmtId="0" fontId="2" fillId="0" borderId="18" xfId="57" applyNumberFormat="1" applyFont="1" applyFill="1" applyBorder="1" applyAlignment="1" applyProtection="1">
      <alignment horizontal="center" vertical="center" readingOrder="1"/>
      <protection/>
    </xf>
    <xf numFmtId="0" fontId="2" fillId="0" borderId="18" xfId="57" applyNumberFormat="1" applyFont="1" applyFill="1" applyBorder="1" applyAlignment="1" applyProtection="1">
      <alignment horizontal="center" vertical="center" readingOrder="1"/>
      <protection locked="0"/>
    </xf>
    <xf numFmtId="0" fontId="3" fillId="0" borderId="30" xfId="57" applyNumberFormat="1" applyFont="1" applyFill="1" applyBorder="1" applyAlignment="1" applyProtection="1">
      <alignment horizontal="center" vertical="center" readingOrder="1"/>
      <protection/>
    </xf>
    <xf numFmtId="0" fontId="2" fillId="0" borderId="39" xfId="57" applyNumberFormat="1" applyFont="1" applyFill="1" applyBorder="1" applyAlignment="1" applyProtection="1">
      <alignment horizontal="center" vertical="center" readingOrder="1"/>
      <protection locked="0"/>
    </xf>
    <xf numFmtId="0" fontId="2" fillId="0" borderId="14"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lignment horizontal="center" vertical="center" wrapText="1" readingOrder="1"/>
      <protection/>
    </xf>
    <xf numFmtId="0" fontId="2" fillId="0" borderId="19" xfId="59" applyNumberFormat="1" applyFont="1" applyFill="1" applyBorder="1" applyAlignment="1">
      <alignment horizontal="center" vertical="center" readingOrder="1"/>
      <protection/>
    </xf>
    <xf numFmtId="180" fontId="2" fillId="0" borderId="19" xfId="59" applyNumberFormat="1" applyFont="1" applyFill="1" applyBorder="1" applyAlignment="1">
      <alignment horizontal="center" vertical="center" readingOrder="1"/>
      <protection/>
    </xf>
    <xf numFmtId="0" fontId="3" fillId="0" borderId="11" xfId="59" applyNumberFormat="1" applyFont="1" applyFill="1" applyBorder="1" applyAlignment="1">
      <alignment horizontal="center" vertical="center" wrapText="1" readingOrder="1"/>
      <protection/>
    </xf>
    <xf numFmtId="0" fontId="6" fillId="0" borderId="35" xfId="59" applyNumberFormat="1" applyFont="1" applyFill="1" applyBorder="1" applyAlignment="1">
      <alignment horizontal="center" vertical="center" readingOrder="1"/>
      <protection/>
    </xf>
    <xf numFmtId="180" fontId="3" fillId="0" borderId="37" xfId="57" applyNumberFormat="1" applyFont="1" applyFill="1" applyBorder="1" applyAlignment="1">
      <alignment horizontal="center" vertical="center" readingOrder="1"/>
      <protection/>
    </xf>
    <xf numFmtId="180" fontId="3" fillId="0" borderId="0" xfId="57" applyNumberFormat="1" applyFont="1" applyFill="1" applyAlignment="1">
      <alignment horizontal="center" vertical="center" readingOrder="1"/>
      <protection/>
    </xf>
    <xf numFmtId="2" fontId="6" fillId="0" borderId="12" xfId="59" applyNumberFormat="1" applyFont="1" applyFill="1" applyBorder="1" applyAlignment="1">
      <alignment horizontal="center" vertical="center" readingOrder="1"/>
      <protection/>
    </xf>
    <xf numFmtId="0" fontId="99" fillId="0" borderId="12" xfId="59" applyNumberFormat="1" applyFont="1" applyFill="1" applyBorder="1" applyAlignment="1">
      <alignment horizontal="center" vertical="center" wrapText="1" readingOrder="1"/>
      <protection/>
    </xf>
    <xf numFmtId="0" fontId="81" fillId="0" borderId="16" xfId="57" applyNumberFormat="1" applyFont="1" applyFill="1" applyBorder="1" applyAlignment="1" applyProtection="1">
      <alignment horizontal="center" vertical="center" readingOrder="1"/>
      <protection/>
    </xf>
    <xf numFmtId="0" fontId="81"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pplyProtection="1">
      <alignment horizontal="center" vertical="center" readingOrder="1"/>
      <protection/>
    </xf>
    <xf numFmtId="0" fontId="3" fillId="0" borderId="0" xfId="57" applyNumberFormat="1" applyFont="1" applyFill="1" applyAlignment="1" applyProtection="1">
      <alignment horizontal="center" vertical="center" readingOrder="1"/>
      <protection/>
    </xf>
    <xf numFmtId="0" fontId="3" fillId="0" borderId="0" xfId="57" applyNumberFormat="1" applyFont="1" applyFill="1" applyAlignment="1">
      <alignment horizontal="center" vertical="center" readingOrder="1"/>
      <protection/>
    </xf>
    <xf numFmtId="180" fontId="84" fillId="0" borderId="19" xfId="59" applyNumberFormat="1" applyFont="1" applyFill="1" applyBorder="1" applyAlignment="1">
      <alignment horizontal="center" vertical="center" readingOrder="1"/>
      <protection/>
    </xf>
    <xf numFmtId="180" fontId="6" fillId="0" borderId="20" xfId="59" applyNumberFormat="1" applyFont="1" applyFill="1" applyBorder="1" applyAlignment="1">
      <alignment horizontal="center" vertical="center" readingOrder="1"/>
      <protection/>
    </xf>
    <xf numFmtId="0" fontId="3" fillId="0" borderId="12" xfId="59" applyNumberFormat="1" applyFont="1" applyFill="1" applyBorder="1" applyAlignment="1">
      <alignment horizontal="center" vertical="center" wrapText="1" readingOrder="1"/>
      <protection/>
    </xf>
    <xf numFmtId="0" fontId="90" fillId="0" borderId="12" xfId="57" applyNumberFormat="1" applyFont="1" applyFill="1" applyBorder="1" applyAlignment="1">
      <alignment horizontal="center" vertical="center" readingOrder="1"/>
      <protection/>
    </xf>
    <xf numFmtId="0" fontId="11" fillId="0" borderId="0" xfId="59" applyNumberFormat="1" applyFont="1" applyFill="1" applyAlignment="1">
      <alignment horizontal="center" vertical="center" readingOrder="1"/>
      <protection/>
    </xf>
    <xf numFmtId="0" fontId="90" fillId="0" borderId="0" xfId="57" applyNumberFormat="1" applyFont="1" applyFill="1" applyAlignment="1">
      <alignment horizontal="center" vertical="center" readingOrder="1"/>
      <protection/>
    </xf>
    <xf numFmtId="0" fontId="86" fillId="10" borderId="12" xfId="0" applyFont="1" applyFill="1" applyBorder="1" applyAlignment="1">
      <alignment horizontal="center" vertical="center" wrapText="1"/>
    </xf>
    <xf numFmtId="0" fontId="90" fillId="10" borderId="12" xfId="0" applyFont="1" applyFill="1" applyBorder="1" applyAlignment="1" applyProtection="1">
      <alignment horizontal="center" vertical="center" wrapText="1"/>
      <protection locked="0"/>
    </xf>
    <xf numFmtId="0" fontId="86" fillId="0" borderId="12" xfId="0" applyFont="1" applyBorder="1" applyAlignment="1">
      <alignment horizontal="center" vertical="center" wrapText="1"/>
    </xf>
    <xf numFmtId="0" fontId="90" fillId="34" borderId="12" xfId="0" applyFont="1" applyFill="1" applyBorder="1" applyAlignment="1">
      <alignment horizontal="center" vertical="center" wrapText="1" readingOrder="1"/>
    </xf>
    <xf numFmtId="0" fontId="90" fillId="0" borderId="12" xfId="0" applyFont="1" applyFill="1" applyBorder="1" applyAlignment="1">
      <alignment vertical="center" wrapText="1"/>
    </xf>
    <xf numFmtId="0" fontId="100" fillId="0" borderId="12" xfId="0" applyFont="1" applyFill="1" applyBorder="1" applyAlignment="1">
      <alignment horizontal="center" vertical="center"/>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center" vertical="center" wrapText="1"/>
      <protection/>
    </xf>
    <xf numFmtId="0" fontId="2" fillId="0" borderId="12" xfId="57" applyNumberFormat="1" applyFont="1" applyFill="1" applyBorder="1" applyAlignment="1" applyProtection="1">
      <alignment horizontal="center" vertical="top" wrapText="1"/>
      <protection/>
    </xf>
    <xf numFmtId="0" fontId="3" fillId="0" borderId="12" xfId="58" applyNumberFormat="1" applyFont="1" applyFill="1" applyBorder="1" applyAlignment="1" applyProtection="1">
      <alignment horizontal="center" vertical="top"/>
      <protection/>
    </xf>
    <xf numFmtId="0" fontId="2" fillId="0" borderId="12" xfId="58" applyNumberFormat="1" applyFont="1" applyFill="1" applyBorder="1" applyAlignment="1" applyProtection="1">
      <alignment vertical="top" wrapText="1"/>
      <protection/>
    </xf>
    <xf numFmtId="0" fontId="101" fillId="0" borderId="12" xfId="58" applyNumberFormat="1" applyFont="1" applyFill="1" applyBorder="1" applyAlignment="1" applyProtection="1">
      <alignment horizontal="left" wrapText="1" readingOrder="1"/>
      <protection/>
    </xf>
    <xf numFmtId="0" fontId="3" fillId="0" borderId="12" xfId="58" applyNumberFormat="1" applyFont="1" applyFill="1" applyBorder="1" applyAlignment="1" applyProtection="1">
      <alignment vertical="top"/>
      <protection/>
    </xf>
    <xf numFmtId="0" fontId="3" fillId="0" borderId="12" xfId="57" applyNumberFormat="1" applyFont="1" applyFill="1" applyBorder="1" applyAlignment="1" applyProtection="1">
      <alignment horizontal="left" vertical="top"/>
      <protection/>
    </xf>
    <xf numFmtId="0" fontId="2" fillId="0" borderId="12" xfId="57" applyNumberFormat="1" applyFont="1" applyFill="1" applyBorder="1" applyAlignment="1" applyProtection="1">
      <alignment horizontal="left" vertical="top"/>
      <protection/>
    </xf>
    <xf numFmtId="0" fontId="3" fillId="0" borderId="12" xfId="58" applyNumberFormat="1" applyFont="1" applyFill="1" applyBorder="1" applyAlignment="1" applyProtection="1">
      <alignment horizontal="center" vertical="center"/>
      <protection/>
    </xf>
    <xf numFmtId="0" fontId="3" fillId="0" borderId="12" xfId="58" applyNumberFormat="1" applyFont="1" applyFill="1" applyBorder="1" applyAlignment="1" applyProtection="1">
      <alignment horizontal="left" vertical="center" wrapText="1"/>
      <protection/>
    </xf>
    <xf numFmtId="1" fontId="3" fillId="0" borderId="12" xfId="58" applyNumberFormat="1" applyFont="1" applyFill="1" applyBorder="1" applyAlignment="1" applyProtection="1">
      <alignment horizontal="center" vertical="center"/>
      <protection/>
    </xf>
    <xf numFmtId="0" fontId="3" fillId="0" borderId="12" xfId="57" applyNumberFormat="1" applyFont="1" applyFill="1" applyBorder="1" applyAlignment="1" applyProtection="1">
      <alignment horizontal="center" vertical="center"/>
      <protection/>
    </xf>
    <xf numFmtId="180" fontId="3" fillId="0" borderId="12" xfId="58" applyNumberFormat="1" applyFont="1" applyFill="1" applyBorder="1" applyAlignment="1" applyProtection="1">
      <alignment vertical="top"/>
      <protection/>
    </xf>
    <xf numFmtId="0" fontId="3" fillId="0" borderId="11" xfId="58" applyNumberFormat="1" applyFont="1" applyFill="1" applyBorder="1" applyAlignment="1" applyProtection="1">
      <alignment horizontal="left" vertical="center" wrapText="1"/>
      <protection/>
    </xf>
    <xf numFmtId="0" fontId="89" fillId="0" borderId="12" xfId="0" applyFont="1" applyFill="1" applyBorder="1" applyAlignment="1" applyProtection="1">
      <alignment vertical="top" wrapText="1"/>
      <protection/>
    </xf>
    <xf numFmtId="10" fontId="86" fillId="6" borderId="15" xfId="0" applyNumberFormat="1" applyFont="1" applyFill="1" applyBorder="1" applyAlignment="1" applyProtection="1">
      <alignment vertical="top" wrapText="1"/>
      <protection locked="0"/>
    </xf>
    <xf numFmtId="10" fontId="100" fillId="0" borderId="15" xfId="0" applyNumberFormat="1" applyFont="1" applyBorder="1" applyAlignment="1">
      <alignment vertical="top" wrapText="1"/>
    </xf>
    <xf numFmtId="0" fontId="90" fillId="0" borderId="12" xfId="0" applyFont="1" applyBorder="1" applyAlignment="1">
      <alignment horizontal="left" vertical="center" wrapText="1"/>
    </xf>
    <xf numFmtId="0" fontId="90" fillId="0" borderId="12" xfId="0" applyFont="1" applyFill="1" applyBorder="1" applyAlignment="1">
      <alignment horizontal="center" vertical="center" wrapText="1" readingOrder="1"/>
    </xf>
    <xf numFmtId="0" fontId="91" fillId="0" borderId="0" xfId="57" applyNumberFormat="1" applyFont="1" applyFill="1" applyAlignment="1">
      <alignment horizontal="center" vertical="center"/>
      <protection/>
    </xf>
    <xf numFmtId="1" fontId="86" fillId="6" borderId="12" xfId="0" applyNumberFormat="1" applyFont="1" applyFill="1" applyBorder="1" applyAlignment="1" applyProtection="1">
      <alignment horizontal="center" vertical="center" wrapText="1"/>
      <protection locked="0"/>
    </xf>
    <xf numFmtId="1" fontId="90" fillId="6" borderId="12" xfId="0" applyNumberFormat="1" applyFont="1" applyFill="1" applyBorder="1" applyAlignment="1" applyProtection="1">
      <alignment horizontal="center" vertical="center" wrapText="1"/>
      <protection locked="0"/>
    </xf>
    <xf numFmtId="192" fontId="90" fillId="6" borderId="12" xfId="0" applyNumberFormat="1" applyFont="1" applyFill="1" applyBorder="1" applyAlignment="1" applyProtection="1">
      <alignment horizontal="center" vertical="center" wrapText="1"/>
      <protection locked="0"/>
    </xf>
    <xf numFmtId="0" fontId="5" fillId="0" borderId="10" xfId="57" applyNumberFormat="1" applyFont="1" applyFill="1" applyBorder="1" applyAlignment="1">
      <alignment horizontal="left" vertical="center" wrapText="1"/>
      <protection/>
    </xf>
    <xf numFmtId="0" fontId="5" fillId="0" borderId="18" xfId="57" applyNumberFormat="1" applyFont="1" applyFill="1" applyBorder="1" applyAlignment="1">
      <alignment horizontal="left" vertical="center" wrapText="1"/>
      <protection/>
    </xf>
    <xf numFmtId="0" fontId="5" fillId="0" borderId="30" xfId="57" applyNumberFormat="1" applyFont="1" applyFill="1" applyBorder="1" applyAlignment="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3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30" xfId="58" applyNumberFormat="1" applyFont="1" applyFill="1" applyBorder="1" applyAlignment="1">
      <alignment horizontal="center" vertical="top" wrapText="1"/>
      <protection/>
    </xf>
    <xf numFmtId="0" fontId="102" fillId="0" borderId="0" xfId="57" applyNumberFormat="1" applyFont="1" applyFill="1" applyBorder="1" applyAlignment="1">
      <alignment horizontal="right" vertical="top"/>
      <protection/>
    </xf>
    <xf numFmtId="0" fontId="80" fillId="0" borderId="35" xfId="57" applyNumberFormat="1" applyFont="1" applyFill="1" applyBorder="1" applyAlignment="1" applyProtection="1">
      <alignment horizontal="center" wrapText="1"/>
      <protection locked="0"/>
    </xf>
    <xf numFmtId="0" fontId="17" fillId="33" borderId="10" xfId="58" applyNumberFormat="1" applyFont="1" applyFill="1" applyBorder="1" applyAlignment="1" applyProtection="1">
      <alignment horizontal="left" vertical="top"/>
      <protection locked="0"/>
    </xf>
    <xf numFmtId="0" fontId="17" fillId="0" borderId="18" xfId="58" applyNumberFormat="1" applyFont="1" applyFill="1" applyBorder="1" applyAlignment="1" applyProtection="1">
      <alignment horizontal="left" vertical="top"/>
      <protection locked="0"/>
    </xf>
    <xf numFmtId="0" fontId="17" fillId="0" borderId="30" xfId="58" applyNumberFormat="1" applyFont="1" applyFill="1" applyBorder="1" applyAlignment="1" applyProtection="1">
      <alignment horizontal="left" vertical="top"/>
      <protection locked="0"/>
    </xf>
    <xf numFmtId="0" fontId="5" fillId="0" borderId="12" xfId="57" applyNumberFormat="1" applyFont="1" applyFill="1" applyBorder="1" applyAlignment="1">
      <alignment horizontal="left" vertical="center" wrapText="1"/>
      <protection/>
    </xf>
    <xf numFmtId="0" fontId="90" fillId="0" borderId="36" xfId="0" applyFont="1" applyBorder="1" applyAlignment="1">
      <alignment horizontal="left" vertical="center" wrapText="1"/>
    </xf>
    <xf numFmtId="0" fontId="90" fillId="0" borderId="18" xfId="0" applyFont="1" applyBorder="1" applyAlignment="1">
      <alignment horizontal="left" vertical="center"/>
    </xf>
    <xf numFmtId="0" fontId="90" fillId="0" borderId="40" xfId="0" applyFont="1" applyBorder="1" applyAlignment="1">
      <alignment horizontal="left" vertical="center"/>
    </xf>
    <xf numFmtId="0" fontId="90" fillId="0" borderId="21" xfId="0" applyFont="1" applyBorder="1" applyAlignment="1">
      <alignment horizontal="left" vertical="center" wrapText="1"/>
    </xf>
    <xf numFmtId="0" fontId="90" fillId="0" borderId="12" xfId="0" applyFont="1" applyBorder="1" applyAlignment="1">
      <alignment horizontal="left" vertical="center" wrapText="1"/>
    </xf>
    <xf numFmtId="0" fontId="17" fillId="6" borderId="10" xfId="61" applyNumberFormat="1" applyFont="1" applyFill="1" applyBorder="1" applyAlignment="1" applyProtection="1">
      <alignment horizontal="left" vertical="center"/>
      <protection locked="0"/>
    </xf>
    <xf numFmtId="0" fontId="17" fillId="6" borderId="18" xfId="61" applyNumberFormat="1" applyFont="1" applyFill="1" applyBorder="1" applyAlignment="1" applyProtection="1">
      <alignment horizontal="left" vertical="center"/>
      <protection locked="0"/>
    </xf>
    <xf numFmtId="0" fontId="17" fillId="6" borderId="40" xfId="61" applyNumberFormat="1" applyFont="1" applyFill="1" applyBorder="1" applyAlignment="1" applyProtection="1">
      <alignment horizontal="left" vertical="center"/>
      <protection locked="0"/>
    </xf>
    <xf numFmtId="0" fontId="90" fillId="0" borderId="21" xfId="0" applyFont="1" applyBorder="1" applyAlignment="1">
      <alignment horizontal="center" wrapText="1"/>
    </xf>
    <xf numFmtId="0" fontId="90" fillId="0" borderId="12" xfId="0" applyFont="1" applyBorder="1" applyAlignment="1">
      <alignment horizontal="center"/>
    </xf>
    <xf numFmtId="0" fontId="90" fillId="0" borderId="10" xfId="0" applyFont="1" applyBorder="1" applyAlignment="1">
      <alignment horizontal="center"/>
    </xf>
    <xf numFmtId="0" fontId="90" fillId="0" borderId="15" xfId="0" applyFont="1" applyBorder="1" applyAlignment="1">
      <alignment horizontal="center"/>
    </xf>
    <xf numFmtId="0" fontId="90" fillId="0" borderId="27" xfId="0" applyFont="1" applyBorder="1" applyAlignment="1">
      <alignment vertical="center"/>
    </xf>
    <xf numFmtId="0" fontId="90" fillId="0" borderId="41" xfId="0" applyFont="1" applyBorder="1" applyAlignment="1">
      <alignment vertical="center"/>
    </xf>
    <xf numFmtId="0" fontId="90" fillId="0" borderId="41" xfId="0" applyFont="1" applyBorder="1" applyAlignment="1">
      <alignment horizontal="left" vertical="center"/>
    </xf>
    <xf numFmtId="0" fontId="90" fillId="0" borderId="42" xfId="0" applyFont="1" applyBorder="1" applyAlignment="1">
      <alignment horizontal="left" vertical="center"/>
    </xf>
    <xf numFmtId="0" fontId="90" fillId="0" borderId="43" xfId="0" applyFont="1" applyBorder="1" applyAlignment="1">
      <alignment horizontal="left" vertical="center"/>
    </xf>
    <xf numFmtId="0" fontId="90" fillId="0" borderId="21" xfId="0" applyFont="1" applyBorder="1" applyAlignment="1">
      <alignment horizontal="left" vertical="center"/>
    </xf>
    <xf numFmtId="0" fontId="90" fillId="0" borderId="12" xfId="0" applyFont="1" applyBorder="1" applyAlignment="1">
      <alignment horizontal="left" vertical="center"/>
    </xf>
    <xf numFmtId="0" fontId="90" fillId="0" borderId="10" xfId="0" applyFont="1" applyBorder="1" applyAlignment="1">
      <alignment horizontal="left" vertical="center" wrapText="1"/>
    </xf>
    <xf numFmtId="0" fontId="90" fillId="0" borderId="15" xfId="0" applyFont="1" applyBorder="1" applyAlignment="1">
      <alignment horizontal="left" vertical="center" wrapText="1"/>
    </xf>
    <xf numFmtId="0" fontId="90" fillId="0" borderId="36" xfId="0" applyFont="1" applyFill="1" applyBorder="1" applyAlignment="1">
      <alignment horizontal="left" vertical="center"/>
    </xf>
    <xf numFmtId="0" fontId="90" fillId="0" borderId="30" xfId="0" applyFont="1" applyFill="1" applyBorder="1" applyAlignment="1">
      <alignment horizontal="left" vertical="center"/>
    </xf>
    <xf numFmtId="0" fontId="90" fillId="0" borderId="18" xfId="0" applyFont="1" applyBorder="1" applyAlignment="1">
      <alignment horizontal="left" vertical="center" wrapText="1"/>
    </xf>
    <xf numFmtId="0" fontId="90" fillId="0" borderId="40" xfId="0" applyFont="1" applyBorder="1" applyAlignment="1">
      <alignment horizontal="left" vertical="center" wrapText="1"/>
    </xf>
    <xf numFmtId="0" fontId="90" fillId="0" borderId="27" xfId="0" applyFont="1" applyBorder="1" applyAlignment="1">
      <alignment vertical="top"/>
    </xf>
    <xf numFmtId="0" fontId="90" fillId="0" borderId="41" xfId="0" applyFont="1" applyBorder="1" applyAlignment="1">
      <alignment vertical="top"/>
    </xf>
    <xf numFmtId="0" fontId="90" fillId="0" borderId="42" xfId="0" applyFont="1" applyBorder="1" applyAlignment="1">
      <alignment horizontal="left" vertical="top"/>
    </xf>
    <xf numFmtId="0" fontId="90" fillId="0" borderId="44" xfId="0" applyFont="1" applyBorder="1" applyAlignment="1">
      <alignment horizontal="left" vertical="top"/>
    </xf>
    <xf numFmtId="0" fontId="90" fillId="0" borderId="45" xfId="0" applyFont="1" applyBorder="1" applyAlignment="1">
      <alignment horizontal="left" vertical="top"/>
    </xf>
    <xf numFmtId="0" fontId="90" fillId="0" borderId="21" xfId="0" applyFont="1" applyBorder="1" applyAlignment="1">
      <alignment horizontal="left" vertical="top"/>
    </xf>
    <xf numFmtId="0" fontId="90" fillId="0" borderId="12" xfId="0" applyFont="1" applyBorder="1" applyAlignment="1">
      <alignment horizontal="left" vertical="top"/>
    </xf>
    <xf numFmtId="0" fontId="90" fillId="0" borderId="10" xfId="0" applyFont="1" applyBorder="1" applyAlignment="1">
      <alignment horizontal="left" vertical="top" wrapText="1"/>
    </xf>
    <xf numFmtId="0" fontId="90" fillId="0" borderId="18" xfId="0" applyFont="1" applyBorder="1" applyAlignment="1">
      <alignment horizontal="left" vertical="top" wrapText="1"/>
    </xf>
    <xf numFmtId="0" fontId="90" fillId="0" borderId="40" xfId="0" applyFont="1" applyBorder="1" applyAlignment="1">
      <alignment horizontal="left" vertical="top" wrapText="1"/>
    </xf>
    <xf numFmtId="0" fontId="90" fillId="0" borderId="36" xfId="0" applyFont="1" applyFill="1" applyBorder="1" applyAlignment="1">
      <alignment horizontal="left" vertical="top"/>
    </xf>
    <xf numFmtId="0" fontId="90" fillId="0" borderId="30" xfId="0" applyFont="1" applyFill="1" applyBorder="1" applyAlignment="1">
      <alignment horizontal="left" vertical="top"/>
    </xf>
    <xf numFmtId="0" fontId="90" fillId="0" borderId="36" xfId="0" applyFont="1" applyBorder="1" applyAlignment="1">
      <alignment horizontal="left" vertical="top" wrapText="1"/>
    </xf>
    <xf numFmtId="0" fontId="90" fillId="0" borderId="18" xfId="0" applyFont="1" applyBorder="1" applyAlignment="1">
      <alignment horizontal="left" vertical="top"/>
    </xf>
    <xf numFmtId="0" fontId="90" fillId="0" borderId="40" xfId="0" applyFont="1" applyBorder="1" applyAlignment="1">
      <alignment horizontal="left" vertical="top"/>
    </xf>
    <xf numFmtId="0" fontId="90" fillId="0" borderId="21" xfId="0" applyFont="1" applyBorder="1" applyAlignment="1">
      <alignment horizontal="left" vertical="top" wrapText="1"/>
    </xf>
    <xf numFmtId="0" fontId="90" fillId="0" borderId="12" xfId="0" applyFont="1" applyBorder="1" applyAlignment="1">
      <alignment horizontal="left" vertical="top" wrapText="1"/>
    </xf>
    <xf numFmtId="0" fontId="17" fillId="6" borderId="10" xfId="61" applyNumberFormat="1" applyFont="1" applyFill="1" applyBorder="1" applyAlignment="1" applyProtection="1">
      <alignment horizontal="left" vertical="top"/>
      <protection locked="0"/>
    </xf>
    <xf numFmtId="0" fontId="17" fillId="6" borderId="18" xfId="61" applyNumberFormat="1" applyFont="1" applyFill="1" applyBorder="1" applyAlignment="1" applyProtection="1">
      <alignment horizontal="left" vertical="top"/>
      <protection locked="0"/>
    </xf>
    <xf numFmtId="0" fontId="17" fillId="6" borderId="40" xfId="61" applyNumberFormat="1" applyFont="1" applyFill="1" applyBorder="1" applyAlignment="1" applyProtection="1">
      <alignment horizontal="left" vertical="top"/>
      <protection locked="0"/>
    </xf>
    <xf numFmtId="0" fontId="90" fillId="0" borderId="30" xfId="0" applyFont="1" applyBorder="1" applyAlignment="1">
      <alignment horizontal="left" vertical="center" wrapText="1"/>
    </xf>
    <xf numFmtId="0" fontId="90" fillId="0" borderId="16" xfId="0" applyFont="1" applyBorder="1" applyAlignment="1">
      <alignment horizontal="left" vertical="center" wrapText="1"/>
    </xf>
    <xf numFmtId="0" fontId="90" fillId="0" borderId="21" xfId="0" applyFont="1" applyFill="1" applyBorder="1" applyAlignment="1">
      <alignment horizontal="center" wrapText="1"/>
    </xf>
    <xf numFmtId="0" fontId="90" fillId="0" borderId="12" xfId="0" applyFont="1" applyFill="1" applyBorder="1" applyAlignment="1">
      <alignment horizontal="center"/>
    </xf>
    <xf numFmtId="0" fontId="90" fillId="0" borderId="10" xfId="0" applyFont="1" applyFill="1" applyBorder="1" applyAlignment="1">
      <alignment horizontal="center"/>
    </xf>
    <xf numFmtId="0" fontId="90" fillId="0" borderId="15" xfId="0" applyFont="1" applyFill="1" applyBorder="1" applyAlignment="1">
      <alignment horizontal="center"/>
    </xf>
    <xf numFmtId="0" fontId="90" fillId="0" borderId="27" xfId="0" applyFont="1" applyBorder="1" applyAlignment="1">
      <alignment horizontal="left" vertical="top"/>
    </xf>
    <xf numFmtId="0" fontId="90" fillId="0" borderId="41" xfId="0" applyFont="1" applyBorder="1" applyAlignment="1">
      <alignment horizontal="left" vertical="top"/>
    </xf>
    <xf numFmtId="0" fontId="90" fillId="0" borderId="36" xfId="0" applyFont="1" applyBorder="1" applyAlignment="1">
      <alignment horizontal="left" vertical="top"/>
    </xf>
    <xf numFmtId="0" fontId="90" fillId="0" borderId="30" xfId="0" applyFont="1" applyBorder="1" applyAlignment="1">
      <alignment horizontal="left" vertical="top"/>
    </xf>
    <xf numFmtId="0" fontId="90" fillId="0" borderId="27" xfId="0" applyFont="1" applyBorder="1" applyAlignment="1">
      <alignment horizontal="left" vertical="center"/>
    </xf>
    <xf numFmtId="0" fontId="90" fillId="0" borderId="42" xfId="0" applyFont="1" applyBorder="1" applyAlignment="1">
      <alignment horizontal="left" vertical="center" wrapText="1"/>
    </xf>
    <xf numFmtId="0" fontId="90" fillId="0" borderId="44" xfId="0" applyFont="1" applyBorder="1" applyAlignment="1">
      <alignment horizontal="left" vertical="center" wrapText="1"/>
    </xf>
    <xf numFmtId="0" fontId="90" fillId="0" borderId="45" xfId="0" applyFont="1" applyBorder="1" applyAlignment="1">
      <alignment horizontal="left" vertical="center" wrapText="1"/>
    </xf>
    <xf numFmtId="0" fontId="86" fillId="0" borderId="22" xfId="0" applyFont="1" applyBorder="1" applyAlignment="1">
      <alignment horizontal="center" vertical="center" wrapText="1"/>
    </xf>
    <xf numFmtId="0" fontId="86" fillId="6" borderId="33" xfId="0" applyFont="1" applyFill="1" applyBorder="1" applyAlignment="1" applyProtection="1">
      <alignment horizontal="center" vertical="center" wrapText="1"/>
      <protection locked="0"/>
    </xf>
    <xf numFmtId="0" fontId="86" fillId="6" borderId="46" xfId="0" applyFont="1" applyFill="1" applyBorder="1" applyAlignment="1" applyProtection="1">
      <alignment horizontal="center" vertical="center" wrapText="1"/>
      <protection locked="0"/>
    </xf>
    <xf numFmtId="0" fontId="86" fillId="0" borderId="12" xfId="0" applyFont="1" applyBorder="1" applyAlignment="1">
      <alignment horizontal="left" vertical="center" wrapText="1"/>
    </xf>
    <xf numFmtId="0" fontId="86" fillId="0" borderId="15" xfId="0" applyFont="1" applyBorder="1" applyAlignment="1">
      <alignment horizontal="left" vertical="center" wrapText="1"/>
    </xf>
    <xf numFmtId="0" fontId="86" fillId="0" borderId="12" xfId="0" applyFont="1" applyBorder="1" applyAlignment="1">
      <alignment horizontal="center" vertical="center" wrapText="1"/>
    </xf>
    <xf numFmtId="0" fontId="86" fillId="6" borderId="10" xfId="0" applyFont="1" applyFill="1" applyBorder="1" applyAlignment="1" applyProtection="1">
      <alignment horizontal="center" vertical="center" wrapText="1"/>
      <protection locked="0"/>
    </xf>
    <xf numFmtId="0" fontId="86" fillId="6" borderId="40" xfId="0" applyFont="1" applyFill="1" applyBorder="1" applyAlignment="1" applyProtection="1">
      <alignment horizontal="center" vertical="center" wrapText="1"/>
      <protection locked="0"/>
    </xf>
    <xf numFmtId="0" fontId="86" fillId="0" borderId="15" xfId="0" applyFont="1" applyBorder="1" applyAlignment="1">
      <alignment horizontal="center" vertical="center" wrapText="1"/>
    </xf>
    <xf numFmtId="0" fontId="90" fillId="0" borderId="15" xfId="0" applyFont="1" applyBorder="1" applyAlignment="1">
      <alignment horizontal="left" vertical="center"/>
    </xf>
    <xf numFmtId="0" fontId="2" fillId="6" borderId="12" xfId="61" applyNumberFormat="1" applyFont="1" applyFill="1" applyBorder="1" applyAlignment="1" applyProtection="1">
      <alignment horizontal="left" vertical="center"/>
      <protection locked="0"/>
    </xf>
    <xf numFmtId="0" fontId="2" fillId="6" borderId="15" xfId="61" applyNumberFormat="1" applyFont="1" applyFill="1" applyBorder="1" applyAlignment="1" applyProtection="1">
      <alignment horizontal="left" vertical="center"/>
      <protection locked="0"/>
    </xf>
    <xf numFmtId="0" fontId="17" fillId="6" borderId="10" xfId="59" applyNumberFormat="1" applyFont="1" applyFill="1" applyBorder="1" applyAlignment="1" applyProtection="1">
      <alignment horizontal="left" vertical="center"/>
      <protection locked="0"/>
    </xf>
    <xf numFmtId="0" fontId="17" fillId="6" borderId="18" xfId="59" applyNumberFormat="1" applyFont="1" applyFill="1" applyBorder="1" applyAlignment="1" applyProtection="1">
      <alignment horizontal="left" vertical="center"/>
      <protection locked="0"/>
    </xf>
    <xf numFmtId="0" fontId="2" fillId="0" borderId="36"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center" wrapText="1" readingOrder="1"/>
      <protection/>
    </xf>
    <xf numFmtId="0" fontId="6" fillId="0" borderId="18" xfId="59" applyNumberFormat="1" applyFont="1" applyFill="1" applyBorder="1" applyAlignment="1">
      <alignment horizontal="center" vertical="center" wrapText="1" readingOrder="1"/>
      <protection/>
    </xf>
    <xf numFmtId="0" fontId="6" fillId="0" borderId="30" xfId="59" applyNumberFormat="1" applyFont="1" applyFill="1" applyBorder="1" applyAlignment="1">
      <alignment horizontal="center" vertical="center" wrapText="1" readingOrder="1"/>
      <protection/>
    </xf>
    <xf numFmtId="0" fontId="103" fillId="0" borderId="47" xfId="57" applyNumberFormat="1" applyFont="1" applyFill="1" applyBorder="1" applyAlignment="1">
      <alignment horizontal="right" vertical="top"/>
      <protection/>
    </xf>
    <xf numFmtId="0" fontId="103" fillId="0" borderId="23" xfId="57" applyNumberFormat="1" applyFont="1" applyFill="1" applyBorder="1" applyAlignment="1">
      <alignment horizontal="right" vertical="top"/>
      <protection/>
    </xf>
    <xf numFmtId="0" fontId="16" fillId="0" borderId="41" xfId="57" applyNumberFormat="1" applyFont="1" applyFill="1" applyBorder="1" applyAlignment="1">
      <alignment horizontal="left" vertical="center" wrapText="1"/>
      <protection/>
    </xf>
    <xf numFmtId="0" fontId="16" fillId="0" borderId="12" xfId="57" applyNumberFormat="1" applyFont="1" applyFill="1" applyBorder="1" applyAlignment="1">
      <alignment horizontal="left" vertical="center" wrapText="1"/>
      <protection/>
    </xf>
    <xf numFmtId="0" fontId="16" fillId="0" borderId="10" xfId="57" applyNumberFormat="1" applyFont="1" applyFill="1" applyBorder="1" applyAlignment="1">
      <alignment horizontal="left" vertical="center" wrapText="1"/>
      <protection/>
    </xf>
    <xf numFmtId="0" fontId="16" fillId="0" borderId="18" xfId="57" applyNumberFormat="1" applyFont="1" applyFill="1" applyBorder="1" applyAlignment="1">
      <alignment horizontal="left" vertical="center" wrapText="1"/>
      <protection/>
    </xf>
    <xf numFmtId="0" fontId="3" fillId="0" borderId="21" xfId="57" applyNumberFormat="1" applyFont="1" applyFill="1" applyBorder="1" applyAlignment="1" applyProtection="1">
      <alignment horizontal="left" vertical="center" wrapText="1"/>
      <protection locked="0"/>
    </xf>
    <xf numFmtId="0" fontId="3" fillId="0" borderId="12" xfId="57" applyNumberFormat="1" applyFont="1" applyFill="1" applyBorder="1" applyAlignment="1" applyProtection="1">
      <alignment horizontal="left" vertical="center" wrapText="1"/>
      <protection locked="0"/>
    </xf>
    <xf numFmtId="0" fontId="3" fillId="0" borderId="10" xfId="57" applyNumberFormat="1" applyFont="1" applyFill="1" applyBorder="1" applyAlignment="1" applyProtection="1">
      <alignment horizontal="left" vertical="center" wrapText="1"/>
      <protection locked="0"/>
    </xf>
    <xf numFmtId="0" fontId="3" fillId="0" borderId="36" xfId="57" applyNumberFormat="1" applyFont="1" applyFill="1" applyBorder="1" applyAlignment="1" applyProtection="1">
      <alignment horizontal="left" vertical="center" wrapText="1"/>
      <protection locked="0"/>
    </xf>
    <xf numFmtId="0" fontId="3" fillId="0" borderId="18" xfId="57" applyNumberFormat="1" applyFont="1" applyFill="1" applyBorder="1" applyAlignment="1" applyProtection="1">
      <alignment horizontal="left" vertical="center" wrapText="1"/>
      <protection locked="0"/>
    </xf>
    <xf numFmtId="0" fontId="88" fillId="0" borderId="29" xfId="0" applyFont="1" applyBorder="1" applyAlignment="1">
      <alignment horizontal="center" vertical="center" wrapText="1"/>
    </xf>
    <xf numFmtId="0" fontId="88" fillId="0" borderId="48" xfId="0" applyFont="1" applyBorder="1" applyAlignment="1">
      <alignment horizontal="center" vertical="center" wrapText="1"/>
    </xf>
    <xf numFmtId="0" fontId="88" fillId="0" borderId="12" xfId="0" applyFont="1" applyBorder="1" applyAlignment="1">
      <alignment vertical="top" wrapText="1"/>
    </xf>
    <xf numFmtId="0" fontId="5" fillId="0" borderId="41" xfId="57" applyNumberFormat="1" applyFont="1" applyFill="1" applyBorder="1" applyAlignment="1">
      <alignment horizontal="left" vertical="center" wrapText="1"/>
      <protection/>
    </xf>
    <xf numFmtId="0" fontId="5" fillId="0" borderId="42" xfId="57" applyNumberFormat="1" applyFont="1" applyFill="1" applyBorder="1" applyAlignment="1">
      <alignment horizontal="left" vertical="center" wrapText="1"/>
      <protection/>
    </xf>
    <xf numFmtId="0" fontId="5" fillId="0" borderId="43" xfId="57" applyNumberFormat="1" applyFont="1" applyFill="1" applyBorder="1" applyAlignment="1">
      <alignment horizontal="left" vertical="center" wrapText="1"/>
      <protection/>
    </xf>
    <xf numFmtId="0" fontId="5" fillId="0" borderId="15" xfId="57" applyNumberFormat="1" applyFont="1" applyFill="1" applyBorder="1" applyAlignment="1">
      <alignment horizontal="left" vertical="center" wrapText="1"/>
      <protection/>
    </xf>
    <xf numFmtId="0" fontId="80" fillId="0" borderId="21" xfId="57" applyNumberFormat="1" applyFont="1" applyFill="1" applyBorder="1" applyAlignment="1" applyProtection="1">
      <alignment horizontal="center" wrapText="1"/>
      <protection locked="0"/>
    </xf>
    <xf numFmtId="0" fontId="80" fillId="0" borderId="12" xfId="57" applyNumberFormat="1" applyFont="1" applyFill="1" applyBorder="1" applyAlignment="1" applyProtection="1">
      <alignment horizontal="center" wrapText="1"/>
      <protection locked="0"/>
    </xf>
    <xf numFmtId="0" fontId="80" fillId="0" borderId="10" xfId="57" applyNumberFormat="1" applyFont="1" applyFill="1" applyBorder="1" applyAlignment="1" applyProtection="1">
      <alignment horizontal="center" wrapText="1"/>
      <protection locked="0"/>
    </xf>
    <xf numFmtId="0" fontId="80" fillId="0" borderId="15" xfId="57" applyNumberFormat="1" applyFont="1" applyFill="1" applyBorder="1" applyAlignment="1" applyProtection="1">
      <alignment horizontal="center" wrapText="1"/>
      <protection locked="0"/>
    </xf>
    <xf numFmtId="0" fontId="2" fillId="6" borderId="12" xfId="61" applyNumberFormat="1" applyFont="1" applyFill="1" applyBorder="1" applyAlignment="1" applyProtection="1">
      <alignment horizontal="center" vertical="top"/>
      <protection locked="0"/>
    </xf>
    <xf numFmtId="0" fontId="2" fillId="6" borderId="10" xfId="61" applyNumberFormat="1" applyFont="1" applyFill="1" applyBorder="1" applyAlignment="1" applyProtection="1">
      <alignment horizontal="center" vertical="top"/>
      <protection locked="0"/>
    </xf>
    <xf numFmtId="0" fontId="2" fillId="6" borderId="15" xfId="61" applyNumberFormat="1" applyFont="1" applyFill="1" applyBorder="1" applyAlignment="1" applyProtection="1">
      <alignment horizontal="center" vertical="top"/>
      <protection locked="0"/>
    </xf>
    <xf numFmtId="0" fontId="18" fillId="0" borderId="21" xfId="0" applyFont="1" applyBorder="1" applyAlignment="1">
      <alignment horizontal="center" vertical="center" wrapText="1"/>
    </xf>
    <xf numFmtId="0" fontId="86" fillId="0" borderId="12" xfId="0" applyFont="1" applyBorder="1" applyAlignment="1">
      <alignment horizontal="center" vertical="center"/>
    </xf>
    <xf numFmtId="0" fontId="86" fillId="0" borderId="10" xfId="0" applyFont="1" applyBorder="1" applyAlignment="1">
      <alignment horizontal="center" vertical="center"/>
    </xf>
    <xf numFmtId="0" fontId="86" fillId="0" borderId="15" xfId="0" applyFont="1" applyBorder="1" applyAlignment="1">
      <alignment horizontal="center" vertical="center"/>
    </xf>
    <xf numFmtId="0" fontId="90" fillId="0" borderId="44" xfId="0" applyFont="1" applyBorder="1" applyAlignment="1">
      <alignment horizontal="left" vertical="center"/>
    </xf>
    <xf numFmtId="0" fontId="10" fillId="0" borderId="0" xfId="0" applyFont="1" applyAlignment="1">
      <alignment horizontal="center" vertical="center"/>
    </xf>
    <xf numFmtId="0" fontId="104" fillId="0" borderId="0" xfId="57" applyNumberFormat="1" applyFont="1" applyFill="1" applyAlignment="1">
      <alignment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te" xfId="62"/>
    <cellStyle name="Output" xfId="63"/>
    <cellStyle name="Percent" xfId="64"/>
    <cellStyle name="Percent 2" xfId="65"/>
    <cellStyle name="Percent 2 2" xfId="66"/>
    <cellStyle name="Percent 3" xfId="67"/>
    <cellStyle name="Percent 4"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2105025</xdr:colOff>
      <xdr:row>0</xdr:row>
      <xdr:rowOff>323850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r1\pnmm\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VR1\pnmm\Users\leena\AppData\Local\Microsoft\Windows\INetCache\Content.Outlook\B1II9H1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Q004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RICESCHEDULE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s"/>
      <sheetName val="BoQ1"/>
      <sheetName val="BoQ2"/>
      <sheetName val="SECTION E- BARAUNI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BoQ1"/>
      <sheetName val="ANNEX-A"/>
      <sheetName val="P-I"/>
      <sheetName val="P-II"/>
      <sheetName val="P-III"/>
      <sheetName val="P-IV"/>
      <sheetName val="Annex-B"/>
      <sheetName val="Annex-C"/>
      <sheetName val="Annex-D"/>
      <sheetName val="Annex-E"/>
      <sheetName val="Annex-F"/>
      <sheetName val="PRICESCHEDULEBOQ"/>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2"/>
  <sheetViews>
    <sheetView showGridLines="0" view="pageBreakPreview" zoomScaleNormal="85" zoomScaleSheetLayoutView="100" zoomScalePageLayoutView="0" workbookViewId="0" topLeftCell="A8">
      <selection activeCell="BD15" sqref="BD15"/>
    </sheetView>
  </sheetViews>
  <sheetFormatPr defaultColWidth="9.140625" defaultRowHeight="15"/>
  <cols>
    <col min="1" max="1" width="14.8515625" style="50" customWidth="1"/>
    <col min="2" max="2" width="47.8515625" style="50" customWidth="1"/>
    <col min="3" max="3" width="14.421875" style="50" hidden="1" customWidth="1"/>
    <col min="4" max="4" width="14.57421875" style="50" customWidth="1"/>
    <col min="5" max="5" width="11.28125" style="50" customWidth="1"/>
    <col min="6" max="6" width="14.421875" style="50" hidden="1" customWidth="1"/>
    <col min="7" max="7" width="14.140625" style="50" hidden="1" customWidth="1"/>
    <col min="8" max="9" width="12.140625" style="50" hidden="1" customWidth="1"/>
    <col min="10" max="10" width="9.00390625" style="50" hidden="1" customWidth="1"/>
    <col min="11" max="11" width="19.57421875" style="50" hidden="1" customWidth="1"/>
    <col min="12" max="12" width="14.28125" style="50" customWidth="1"/>
    <col min="13" max="13" width="29.28125" style="50" customWidth="1"/>
    <col min="14" max="14" width="15.28125" style="5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hidden="1" customWidth="1"/>
    <col min="54" max="54" width="18.8515625" style="50" hidden="1" customWidth="1"/>
    <col min="55" max="55" width="43.57421875" style="58" customWidth="1"/>
    <col min="56" max="238" width="9.140625" style="50" customWidth="1"/>
    <col min="239" max="243" width="9.140625" style="52" customWidth="1"/>
    <col min="244" max="16384" width="9.140625" style="50" customWidth="1"/>
  </cols>
  <sheetData>
    <row r="1" spans="1:243" s="1" customFormat="1" ht="34.5" customHeight="1">
      <c r="A1" s="313" t="str">
        <f>B2&amp;" BoQ"</f>
        <v>Item Rate BoQ</v>
      </c>
      <c r="B1" s="313"/>
      <c r="C1" s="313"/>
      <c r="D1" s="313"/>
      <c r="E1" s="313"/>
      <c r="F1" s="313"/>
      <c r="G1" s="313"/>
      <c r="H1" s="313"/>
      <c r="I1" s="313"/>
      <c r="J1" s="313"/>
      <c r="K1" s="313"/>
      <c r="L1" s="313"/>
      <c r="O1" s="2"/>
      <c r="P1" s="2"/>
      <c r="Q1" s="3"/>
      <c r="BC1" s="57"/>
      <c r="IE1" s="3"/>
      <c r="IF1" s="3"/>
      <c r="IG1" s="3"/>
      <c r="IH1" s="3"/>
      <c r="II1" s="3"/>
    </row>
    <row r="2" spans="1:55" s="1" customFormat="1" ht="25.5" customHeight="1" hidden="1">
      <c r="A2" s="4" t="s">
        <v>4</v>
      </c>
      <c r="B2" s="4" t="s">
        <v>5</v>
      </c>
      <c r="C2" s="56" t="s">
        <v>6</v>
      </c>
      <c r="D2" s="56" t="s">
        <v>56</v>
      </c>
      <c r="E2" s="4" t="s">
        <v>186</v>
      </c>
      <c r="J2" s="5"/>
      <c r="K2" s="5"/>
      <c r="L2" s="5"/>
      <c r="O2" s="2"/>
      <c r="P2" s="2"/>
      <c r="Q2" s="3"/>
      <c r="BC2" s="57"/>
    </row>
    <row r="3" spans="1:243" s="1" customFormat="1" ht="30" customHeight="1" hidden="1">
      <c r="A3" s="1" t="s">
        <v>8</v>
      </c>
      <c r="C3" s="1" t="s">
        <v>9</v>
      </c>
      <c r="BC3" s="57"/>
      <c r="IE3" s="3"/>
      <c r="IF3" s="3"/>
      <c r="IG3" s="3"/>
      <c r="IH3" s="3"/>
      <c r="II3" s="3"/>
    </row>
    <row r="4" spans="1:243" s="6" customFormat="1" ht="30.75" customHeight="1">
      <c r="A4" s="150" t="s">
        <v>243</v>
      </c>
      <c r="B4" s="318" t="s">
        <v>274</v>
      </c>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IE4" s="7"/>
      <c r="IF4" s="7"/>
      <c r="IG4" s="7"/>
      <c r="IH4" s="7"/>
      <c r="II4" s="7"/>
    </row>
    <row r="5" spans="1:243" s="6" customFormat="1" ht="34.5" customHeight="1">
      <c r="A5" s="150" t="s">
        <v>244</v>
      </c>
      <c r="B5" s="318" t="s">
        <v>196</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IE5" s="7"/>
      <c r="IF5" s="7"/>
      <c r="IG5" s="7"/>
      <c r="IH5" s="7"/>
      <c r="II5" s="7"/>
    </row>
    <row r="6" spans="1:243" s="6" customFormat="1" ht="30.75" customHeight="1">
      <c r="A6" s="151" t="s">
        <v>245</v>
      </c>
      <c r="B6" s="304" t="s">
        <v>246</v>
      </c>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6"/>
      <c r="IE6" s="7"/>
      <c r="IF6" s="7"/>
      <c r="IG6" s="7"/>
      <c r="IH6" s="7"/>
      <c r="II6" s="7"/>
    </row>
    <row r="7" spans="1:243" s="6" customFormat="1" ht="29.25" customHeight="1" hidden="1">
      <c r="A7" s="314" t="s">
        <v>10</v>
      </c>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IE7" s="7"/>
      <c r="IF7" s="7"/>
      <c r="IG7" s="7"/>
      <c r="IH7" s="7"/>
      <c r="II7" s="7"/>
    </row>
    <row r="8" spans="1:243" s="9" customFormat="1" ht="60.75" customHeight="1">
      <c r="A8" s="8" t="s">
        <v>60</v>
      </c>
      <c r="B8" s="315"/>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7"/>
      <c r="IE8" s="10"/>
      <c r="IF8" s="10"/>
      <c r="IG8" s="10"/>
      <c r="IH8" s="10"/>
      <c r="II8" s="10"/>
    </row>
    <row r="9" spans="1:243" s="11" customFormat="1" ht="61.5" customHeight="1">
      <c r="A9" s="307" t="s">
        <v>250</v>
      </c>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9"/>
      <c r="IE9" s="12"/>
      <c r="IF9" s="12"/>
      <c r="IG9" s="12"/>
      <c r="IH9" s="12"/>
      <c r="II9" s="12"/>
    </row>
    <row r="10" spans="1:243" s="14" customFormat="1" ht="18.75" customHeight="1">
      <c r="A10" s="280" t="s">
        <v>11</v>
      </c>
      <c r="B10" s="280" t="s">
        <v>12</v>
      </c>
      <c r="C10" s="280" t="s">
        <v>12</v>
      </c>
      <c r="D10" s="280" t="s">
        <v>11</v>
      </c>
      <c r="E10" s="280" t="s">
        <v>12</v>
      </c>
      <c r="F10" s="280" t="s">
        <v>13</v>
      </c>
      <c r="G10" s="280" t="s">
        <v>13</v>
      </c>
      <c r="H10" s="280" t="s">
        <v>14</v>
      </c>
      <c r="I10" s="280" t="s">
        <v>12</v>
      </c>
      <c r="J10" s="280" t="s">
        <v>11</v>
      </c>
      <c r="K10" s="280" t="s">
        <v>15</v>
      </c>
      <c r="L10" s="280"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94.5" customHeight="1">
      <c r="A11" s="281" t="s">
        <v>0</v>
      </c>
      <c r="B11" s="281" t="s">
        <v>17</v>
      </c>
      <c r="C11" s="281" t="s">
        <v>1</v>
      </c>
      <c r="D11" s="281" t="s">
        <v>18</v>
      </c>
      <c r="E11" s="281" t="s">
        <v>19</v>
      </c>
      <c r="F11" s="281" t="s">
        <v>2</v>
      </c>
      <c r="G11" s="281"/>
      <c r="H11" s="281"/>
      <c r="I11" s="281" t="s">
        <v>20</v>
      </c>
      <c r="J11" s="281" t="s">
        <v>21</v>
      </c>
      <c r="K11" s="281" t="s">
        <v>22</v>
      </c>
      <c r="L11" s="281" t="s">
        <v>23</v>
      </c>
      <c r="M11" s="126" t="s">
        <v>238</v>
      </c>
      <c r="N11" s="120" t="s">
        <v>24</v>
      </c>
      <c r="O11" s="120" t="s">
        <v>25</v>
      </c>
      <c r="P11" s="120" t="s">
        <v>26</v>
      </c>
      <c r="Q11" s="120" t="s">
        <v>27</v>
      </c>
      <c r="R11" s="120"/>
      <c r="S11" s="120"/>
      <c r="T11" s="120" t="s">
        <v>28</v>
      </c>
      <c r="U11" s="120" t="s">
        <v>29</v>
      </c>
      <c r="V11" s="120" t="s">
        <v>30</v>
      </c>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7" t="s">
        <v>63</v>
      </c>
      <c r="BB11" s="128" t="s">
        <v>57</v>
      </c>
      <c r="BC11" s="128" t="s">
        <v>31</v>
      </c>
      <c r="IE11" s="15"/>
      <c r="IF11" s="15"/>
      <c r="IG11" s="15"/>
      <c r="IH11" s="15"/>
      <c r="II11" s="15"/>
    </row>
    <row r="12" spans="1:243" s="14" customFormat="1" ht="15">
      <c r="A12" s="282">
        <v>1</v>
      </c>
      <c r="B12" s="282">
        <v>2</v>
      </c>
      <c r="C12" s="282">
        <v>3</v>
      </c>
      <c r="D12" s="282">
        <v>4</v>
      </c>
      <c r="E12" s="282">
        <v>5</v>
      </c>
      <c r="F12" s="282">
        <v>6</v>
      </c>
      <c r="G12" s="282">
        <v>7</v>
      </c>
      <c r="H12" s="282">
        <v>8</v>
      </c>
      <c r="I12" s="282">
        <v>9</v>
      </c>
      <c r="J12" s="282">
        <v>10</v>
      </c>
      <c r="K12" s="282">
        <v>11</v>
      </c>
      <c r="L12" s="282">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5"/>
      <c r="IF12" s="15"/>
      <c r="IG12" s="15"/>
      <c r="IH12" s="15"/>
      <c r="II12" s="15"/>
    </row>
    <row r="13" spans="1:243" s="25" customFormat="1" ht="18.75" customHeight="1" hidden="1">
      <c r="A13" s="283">
        <v>1</v>
      </c>
      <c r="B13" s="284" t="s">
        <v>32</v>
      </c>
      <c r="C13" s="285" t="s">
        <v>33</v>
      </c>
      <c r="D13" s="286"/>
      <c r="E13" s="287"/>
      <c r="F13" s="286"/>
      <c r="G13" s="17"/>
      <c r="H13" s="17"/>
      <c r="I13" s="286"/>
      <c r="J13" s="18"/>
      <c r="K13" s="288"/>
      <c r="L13" s="288"/>
      <c r="M13" s="18"/>
      <c r="N13" s="19"/>
      <c r="O13" s="19"/>
      <c r="P13" s="20"/>
      <c r="Q13" s="19"/>
      <c r="R13" s="19"/>
      <c r="S13" s="21"/>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22"/>
      <c r="BB13" s="23"/>
      <c r="BC13" s="24"/>
      <c r="IE13" s="26">
        <v>1</v>
      </c>
      <c r="IF13" s="26" t="s">
        <v>34</v>
      </c>
      <c r="IG13" s="26" t="s">
        <v>35</v>
      </c>
      <c r="IH13" s="26">
        <v>10</v>
      </c>
      <c r="II13" s="26" t="s">
        <v>36</v>
      </c>
    </row>
    <row r="14" spans="1:243" s="25" customFormat="1" ht="48" customHeight="1">
      <c r="A14" s="289">
        <v>1.01</v>
      </c>
      <c r="B14" s="290" t="s">
        <v>215</v>
      </c>
      <c r="C14" s="285" t="s">
        <v>37</v>
      </c>
      <c r="D14" s="291">
        <v>1</v>
      </c>
      <c r="E14" s="292" t="s">
        <v>62</v>
      </c>
      <c r="F14" s="293">
        <v>100</v>
      </c>
      <c r="G14" s="17"/>
      <c r="H14" s="17"/>
      <c r="I14" s="286" t="s">
        <v>39</v>
      </c>
      <c r="J14" s="18">
        <f>IF(I14="Less(-)",-1,1)</f>
        <v>1</v>
      </c>
      <c r="K14" s="288" t="s">
        <v>53</v>
      </c>
      <c r="L14" s="152" t="s">
        <v>7</v>
      </c>
      <c r="M14" s="154"/>
      <c r="N14" s="27"/>
      <c r="O14" s="27"/>
      <c r="P14" s="28"/>
      <c r="Q14" s="27"/>
      <c r="R14" s="27"/>
      <c r="S14" s="29"/>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23">
        <f>total_amount_ba($B$2,$D$2,D14,F14,J14,K14,M14)</f>
        <v>0</v>
      </c>
      <c r="BB14" s="23">
        <f>BA14+SUM(N14:AZ14)</f>
        <v>0</v>
      </c>
      <c r="BC14" s="153" t="str">
        <f>SpellNumber(L14,BB14)</f>
        <v>INR Zero Only</v>
      </c>
      <c r="IE14" s="26">
        <v>1.01</v>
      </c>
      <c r="IF14" s="26" t="s">
        <v>40</v>
      </c>
      <c r="IG14" s="26" t="s">
        <v>35</v>
      </c>
      <c r="IH14" s="26">
        <v>123.223</v>
      </c>
      <c r="II14" s="26" t="s">
        <v>38</v>
      </c>
    </row>
    <row r="15" spans="1:243" s="25" customFormat="1" ht="44.25" customHeight="1">
      <c r="A15" s="289">
        <v>1.02</v>
      </c>
      <c r="B15" s="290" t="s">
        <v>216</v>
      </c>
      <c r="C15" s="285" t="s">
        <v>41</v>
      </c>
      <c r="D15" s="291">
        <v>1</v>
      </c>
      <c r="E15" s="292" t="s">
        <v>62</v>
      </c>
      <c r="F15" s="293">
        <v>100</v>
      </c>
      <c r="G15" s="17"/>
      <c r="H15" s="17"/>
      <c r="I15" s="286" t="s">
        <v>39</v>
      </c>
      <c r="J15" s="18">
        <f>IF(I15="Less(-)",-1,1)</f>
        <v>1</v>
      </c>
      <c r="K15" s="288" t="s">
        <v>53</v>
      </c>
      <c r="L15" s="152" t="s">
        <v>58</v>
      </c>
      <c r="M15" s="154"/>
      <c r="N15" s="27"/>
      <c r="O15" s="27"/>
      <c r="P15" s="28"/>
      <c r="Q15" s="27"/>
      <c r="R15" s="27"/>
      <c r="S15" s="29"/>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23">
        <f>total_amount_ba($B$2,$D$2,D15,F15,J15,K15,M15)</f>
        <v>0</v>
      </c>
      <c r="BB15" s="23">
        <f>BA15+SUM(N15:AZ15)</f>
        <v>0</v>
      </c>
      <c r="BC15" s="153" t="str">
        <f>SpellNumber123(L15,BB15)</f>
        <v>USD Zero Only</v>
      </c>
      <c r="IE15" s="26">
        <v>1.02</v>
      </c>
      <c r="IF15" s="26" t="s">
        <v>42</v>
      </c>
      <c r="IG15" s="26" t="s">
        <v>43</v>
      </c>
      <c r="IH15" s="26">
        <v>213</v>
      </c>
      <c r="II15" s="26" t="s">
        <v>38</v>
      </c>
    </row>
    <row r="16" spans="1:243" s="25" customFormat="1" ht="44.25" customHeight="1">
      <c r="A16" s="289">
        <v>1.03</v>
      </c>
      <c r="B16" s="290" t="s">
        <v>217</v>
      </c>
      <c r="C16" s="285" t="s">
        <v>44</v>
      </c>
      <c r="D16" s="291">
        <v>1</v>
      </c>
      <c r="E16" s="292" t="s">
        <v>62</v>
      </c>
      <c r="F16" s="293">
        <v>10</v>
      </c>
      <c r="G16" s="17"/>
      <c r="H16" s="17"/>
      <c r="I16" s="286" t="s">
        <v>39</v>
      </c>
      <c r="J16" s="18">
        <f>IF(I16="Less(-)",-1,1)</f>
        <v>1</v>
      </c>
      <c r="K16" s="288" t="s">
        <v>53</v>
      </c>
      <c r="L16" s="152" t="s">
        <v>59</v>
      </c>
      <c r="M16" s="154"/>
      <c r="N16" s="27"/>
      <c r="O16" s="27"/>
      <c r="P16" s="28"/>
      <c r="Q16" s="27"/>
      <c r="R16" s="27"/>
      <c r="S16" s="29"/>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23">
        <f>total_amount_ba($B$2,$D$2,D16,F16,J16,K16,M16)</f>
        <v>0</v>
      </c>
      <c r="BB16" s="23">
        <f>BA16+SUM(N16:AZ16)</f>
        <v>0</v>
      </c>
      <c r="BC16" s="153" t="str">
        <f>SpellNumber123(L16,BB16)</f>
        <v>EUR Zero Only</v>
      </c>
      <c r="IE16" s="26">
        <v>2</v>
      </c>
      <c r="IF16" s="26" t="s">
        <v>34</v>
      </c>
      <c r="IG16" s="26" t="s">
        <v>45</v>
      </c>
      <c r="IH16" s="26">
        <v>10</v>
      </c>
      <c r="II16" s="26" t="s">
        <v>38</v>
      </c>
    </row>
    <row r="17" spans="1:243" s="25" customFormat="1" ht="47.25" customHeight="1">
      <c r="A17" s="289">
        <v>1.04</v>
      </c>
      <c r="B17" s="294" t="s">
        <v>218</v>
      </c>
      <c r="C17" s="285" t="s">
        <v>46</v>
      </c>
      <c r="D17" s="291">
        <v>1</v>
      </c>
      <c r="E17" s="292" t="s">
        <v>62</v>
      </c>
      <c r="F17" s="293">
        <v>10</v>
      </c>
      <c r="G17" s="17"/>
      <c r="H17" s="17"/>
      <c r="I17" s="286" t="s">
        <v>39</v>
      </c>
      <c r="J17" s="18">
        <f>IF(I17="Less(-)",-1,1)</f>
        <v>1</v>
      </c>
      <c r="K17" s="288" t="s">
        <v>53</v>
      </c>
      <c r="L17" s="152" t="s">
        <v>61</v>
      </c>
      <c r="M17" s="154"/>
      <c r="N17" s="27"/>
      <c r="O17" s="27"/>
      <c r="P17" s="28"/>
      <c r="Q17" s="27"/>
      <c r="R17" s="27"/>
      <c r="S17" s="29"/>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23">
        <f>total_amount_ba($B$2,$D$2,D17,F17,J17,K17,M17)</f>
        <v>0</v>
      </c>
      <c r="BB17" s="23">
        <f>BA17+SUM(N17:AZ17)</f>
        <v>0</v>
      </c>
      <c r="BC17" s="153" t="str">
        <f>SpellNumber123(L17,BB17)</f>
        <v>GBP Zero Only</v>
      </c>
      <c r="IE17" s="26">
        <v>3</v>
      </c>
      <c r="IF17" s="26" t="s">
        <v>47</v>
      </c>
      <c r="IG17" s="26" t="s">
        <v>48</v>
      </c>
      <c r="IH17" s="26">
        <v>10</v>
      </c>
      <c r="II17" s="26" t="s">
        <v>38</v>
      </c>
    </row>
    <row r="18" spans="1:243" s="25" customFormat="1" ht="42.75" customHeight="1">
      <c r="A18" s="289">
        <v>1.05</v>
      </c>
      <c r="B18" s="290" t="s">
        <v>219</v>
      </c>
      <c r="C18" s="285" t="s">
        <v>185</v>
      </c>
      <c r="D18" s="291">
        <v>1</v>
      </c>
      <c r="E18" s="292" t="s">
        <v>62</v>
      </c>
      <c r="F18" s="293">
        <v>10</v>
      </c>
      <c r="G18" s="17"/>
      <c r="H18" s="17"/>
      <c r="I18" s="286" t="s">
        <v>39</v>
      </c>
      <c r="J18" s="18">
        <f>IF(I18="Less(-)",-1,1)</f>
        <v>1</v>
      </c>
      <c r="K18" s="288" t="s">
        <v>53</v>
      </c>
      <c r="L18" s="152" t="s">
        <v>184</v>
      </c>
      <c r="M18" s="154"/>
      <c r="N18" s="27"/>
      <c r="O18" s="27"/>
      <c r="P18" s="28"/>
      <c r="Q18" s="27"/>
      <c r="R18" s="27"/>
      <c r="S18" s="29"/>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23">
        <f>total_amount_ba($B$2,$D$2,D18,F18,J18,K18,M18)</f>
        <v>0</v>
      </c>
      <c r="BB18" s="23">
        <f>BA18+SUM(N18:AZ18)</f>
        <v>0</v>
      </c>
      <c r="BC18" s="153" t="str">
        <f>SpellNumber123(L18,BB18)</f>
        <v>JPY Zero Only</v>
      </c>
      <c r="IE18" s="26">
        <v>3</v>
      </c>
      <c r="IF18" s="26" t="s">
        <v>47</v>
      </c>
      <c r="IG18" s="26" t="s">
        <v>48</v>
      </c>
      <c r="IH18" s="26">
        <v>10</v>
      </c>
      <c r="II18" s="26" t="s">
        <v>38</v>
      </c>
    </row>
    <row r="19" spans="1:243" s="25" customFormat="1" ht="33" customHeight="1" hidden="1">
      <c r="A19" s="31" t="s">
        <v>50</v>
      </c>
      <c r="B19" s="116"/>
      <c r="C19" s="33"/>
      <c r="D19" s="34"/>
      <c r="E19" s="34"/>
      <c r="F19" s="34"/>
      <c r="G19" s="34"/>
      <c r="H19" s="35"/>
      <c r="I19" s="35"/>
      <c r="J19" s="35"/>
      <c r="K19" s="35"/>
      <c r="L19" s="36"/>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8">
        <f>SUM(BA13:BA18)</f>
        <v>0</v>
      </c>
      <c r="BB19" s="38">
        <f>SUM(BB13:BB18)</f>
        <v>0</v>
      </c>
      <c r="BC19" s="24" t="str">
        <f>SpellNumber(L19,BB19)</f>
        <v> Zero Only</v>
      </c>
      <c r="IE19" s="26">
        <v>4</v>
      </c>
      <c r="IF19" s="26" t="s">
        <v>42</v>
      </c>
      <c r="IG19" s="26" t="s">
        <v>49</v>
      </c>
      <c r="IH19" s="26">
        <v>10</v>
      </c>
      <c r="II19" s="26" t="s">
        <v>38</v>
      </c>
    </row>
    <row r="20" spans="1:243" s="48" customFormat="1" ht="39" customHeight="1" hidden="1">
      <c r="A20" s="32" t="s">
        <v>55</v>
      </c>
      <c r="B20" s="39"/>
      <c r="C20" s="40"/>
      <c r="D20" s="41"/>
      <c r="E20" s="42" t="s">
        <v>51</v>
      </c>
      <c r="F20" s="55"/>
      <c r="G20" s="43"/>
      <c r="H20" s="44"/>
      <c r="I20" s="44"/>
      <c r="J20" s="44"/>
      <c r="K20" s="45"/>
      <c r="L20" s="46"/>
      <c r="M20" s="47"/>
      <c r="O20" s="25"/>
      <c r="P20" s="25"/>
      <c r="Q20" s="25"/>
      <c r="R20" s="25"/>
      <c r="S20" s="25"/>
      <c r="BA20" s="53">
        <f>IF(ISBLANK(F20),0,IF(E20="Excess (+)",ROUND(BA19+(BA19*F20),2),IF(E20="Less (-)",ROUND(BA19+(BA19*F20*(-1)),2),0)))</f>
        <v>0</v>
      </c>
      <c r="BB20" s="54">
        <f>ROUND(BA20,0)</f>
        <v>0</v>
      </c>
      <c r="BC20" s="24" t="str">
        <f>SpellNumber(L20,BB20)</f>
        <v> Zero Only</v>
      </c>
      <c r="IE20" s="49"/>
      <c r="IF20" s="49"/>
      <c r="IG20" s="49"/>
      <c r="IH20" s="49"/>
      <c r="II20" s="49"/>
    </row>
    <row r="21" spans="1:243" s="48" customFormat="1" ht="51" customHeight="1" hidden="1">
      <c r="A21" s="31" t="s">
        <v>54</v>
      </c>
      <c r="B21" s="31"/>
      <c r="C21" s="310" t="str">
        <f>SpellNumber(L19,BB19)</f>
        <v> Zero Only</v>
      </c>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2"/>
      <c r="IE21" s="49"/>
      <c r="IF21" s="49"/>
      <c r="IG21" s="49"/>
      <c r="IH21" s="49"/>
      <c r="II21" s="49"/>
    </row>
    <row r="22" spans="3:243" s="14" customFormat="1" ht="15">
      <c r="C22" s="50"/>
      <c r="D22" s="50"/>
      <c r="E22" s="50"/>
      <c r="F22" s="50"/>
      <c r="G22" s="50"/>
      <c r="H22" s="50"/>
      <c r="I22" s="50"/>
      <c r="J22" s="50"/>
      <c r="K22" s="50"/>
      <c r="L22" s="50"/>
      <c r="M22" s="50"/>
      <c r="O22" s="50"/>
      <c r="BA22" s="50"/>
      <c r="BC22" s="58"/>
      <c r="IE22" s="15"/>
      <c r="IF22" s="15"/>
      <c r="IG22" s="15"/>
      <c r="IH22" s="15"/>
      <c r="II22" s="15"/>
    </row>
  </sheetData>
  <sheetProtection password="C96F" sheet="1"/>
  <mergeCells count="8">
    <mergeCell ref="B6:BC6"/>
    <mergeCell ref="A9:BC9"/>
    <mergeCell ref="C21:BC21"/>
    <mergeCell ref="A1:L1"/>
    <mergeCell ref="A7:BC7"/>
    <mergeCell ref="B8:BC8"/>
    <mergeCell ref="B4:BC4"/>
    <mergeCell ref="B5:BC5"/>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8">
      <formula1>"Partial Conversion, Full Conversion"</formula1>
    </dataValidation>
    <dataValidation type="decimal" allowBlank="1" showInputMessage="1" showErrorMessage="1" promptTitle="Price Entry" prompt="To Be Entered by Bidder." errorTitle="Invaid Entry" error="Only Numeric Values are allowed. " sqref="M14:M18">
      <formula1>0</formula1>
      <formula2>999999999999999</formula2>
    </dataValidation>
    <dataValidation type="list" allowBlank="1" showInputMessage="1" showErrorMessage="1" sqref="L17 L13 L14 L15 L16 L18">
      <formula1>"INR,USD,EUR,GBP,JPY"</formula1>
    </dataValidation>
  </dataValidations>
  <printOptions/>
  <pageMargins left="0.55" right="0.33" top="0.61" bottom="0.51" header="0.3" footer="0.3"/>
  <pageSetup horizontalDpi="600" verticalDpi="600" orientation="landscape" paperSize="9" scale="77" r:id="rId2"/>
  <rowBreaks count="1" manualBreakCount="1">
    <brk id="18" max="54" man="1"/>
  </rowBreaks>
  <drawing r:id="rId1"/>
</worksheet>
</file>

<file path=xl/worksheets/sheet10.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H25" sqref="H25"/>
    </sheetView>
  </sheetViews>
  <sheetFormatPr defaultColWidth="9.140625" defaultRowHeight="15"/>
  <sheetData>
    <row r="6" spans="5:11" ht="15">
      <c r="E6" s="426" t="s">
        <v>3</v>
      </c>
      <c r="F6" s="426"/>
      <c r="G6" s="426"/>
      <c r="H6" s="426"/>
      <c r="I6" s="426"/>
      <c r="J6" s="426"/>
      <c r="K6" s="426"/>
    </row>
    <row r="7" spans="5:11" ht="15">
      <c r="E7" s="426"/>
      <c r="F7" s="426"/>
      <c r="G7" s="426"/>
      <c r="H7" s="426"/>
      <c r="I7" s="426"/>
      <c r="J7" s="426"/>
      <c r="K7" s="426"/>
    </row>
    <row r="8" spans="5:11" ht="15">
      <c r="E8" s="426"/>
      <c r="F8" s="426"/>
      <c r="G8" s="426"/>
      <c r="H8" s="426"/>
      <c r="I8" s="426"/>
      <c r="J8" s="426"/>
      <c r="K8" s="426"/>
    </row>
    <row r="9" spans="5:11" ht="15">
      <c r="E9" s="426"/>
      <c r="F9" s="426"/>
      <c r="G9" s="426"/>
      <c r="H9" s="426"/>
      <c r="I9" s="426"/>
      <c r="J9" s="426"/>
      <c r="K9" s="426"/>
    </row>
    <row r="10" spans="5:11" ht="15">
      <c r="E10" s="426"/>
      <c r="F10" s="426"/>
      <c r="G10" s="426"/>
      <c r="H10" s="426"/>
      <c r="I10" s="426"/>
      <c r="J10" s="426"/>
      <c r="K10" s="426"/>
    </row>
    <row r="11" spans="5:11" ht="15">
      <c r="E11" s="426"/>
      <c r="F11" s="426"/>
      <c r="G11" s="426"/>
      <c r="H11" s="426"/>
      <c r="I11" s="426"/>
      <c r="J11" s="426"/>
      <c r="K11" s="426"/>
    </row>
    <row r="12" spans="5:11" ht="15">
      <c r="E12" s="426"/>
      <c r="F12" s="426"/>
      <c r="G12" s="426"/>
      <c r="H12" s="426"/>
      <c r="I12" s="426"/>
      <c r="J12" s="426"/>
      <c r="K12" s="426"/>
    </row>
    <row r="13" spans="5:11" ht="15">
      <c r="E13" s="426"/>
      <c r="F13" s="426"/>
      <c r="G13" s="426"/>
      <c r="H13" s="426"/>
      <c r="I13" s="426"/>
      <c r="J13" s="426"/>
      <c r="K13" s="426"/>
    </row>
    <row r="14" spans="5:11" ht="15">
      <c r="E14" s="426"/>
      <c r="F14" s="426"/>
      <c r="G14" s="426"/>
      <c r="H14" s="426"/>
      <c r="I14" s="426"/>
      <c r="J14" s="426"/>
      <c r="K14" s="426"/>
    </row>
  </sheetData>
  <sheetProtection/>
  <mergeCells count="1">
    <mergeCell ref="E6:K1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11"/>
  <sheetViews>
    <sheetView view="pageBreakPreview" zoomScaleSheetLayoutView="100" zoomScalePageLayoutView="0" workbookViewId="0" topLeftCell="A1">
      <selection activeCell="E10" sqref="E10"/>
    </sheetView>
  </sheetViews>
  <sheetFormatPr defaultColWidth="9.140625" defaultRowHeight="15"/>
  <cols>
    <col min="1" max="1" width="9.140625" style="129" customWidth="1"/>
    <col min="2" max="2" width="44.28125" style="131" customWidth="1"/>
    <col min="3" max="3" width="20.00390625" style="131" customWidth="1"/>
    <col min="4" max="8" width="30.7109375" style="129" customWidth="1"/>
    <col min="9" max="16384" width="9.140625" style="129" customWidth="1"/>
  </cols>
  <sheetData>
    <row r="1" spans="1:8" ht="21" customHeight="1">
      <c r="A1" s="370" t="s">
        <v>64</v>
      </c>
      <c r="B1" s="371"/>
      <c r="C1" s="346" t="s">
        <v>274</v>
      </c>
      <c r="D1" s="347"/>
      <c r="E1" s="347"/>
      <c r="F1" s="347"/>
      <c r="G1" s="347"/>
      <c r="H1" s="348"/>
    </row>
    <row r="2" spans="1:8" ht="31.5" customHeight="1">
      <c r="A2" s="349" t="s">
        <v>65</v>
      </c>
      <c r="B2" s="350"/>
      <c r="C2" s="351" t="s">
        <v>197</v>
      </c>
      <c r="D2" s="352"/>
      <c r="E2" s="352"/>
      <c r="F2" s="352"/>
      <c r="G2" s="352"/>
      <c r="H2" s="353"/>
    </row>
    <row r="3" spans="1:8" ht="27" customHeight="1">
      <c r="A3" s="354" t="s">
        <v>183</v>
      </c>
      <c r="B3" s="355"/>
      <c r="C3" s="351" t="s">
        <v>195</v>
      </c>
      <c r="D3" s="352"/>
      <c r="E3" s="352"/>
      <c r="F3" s="352"/>
      <c r="G3" s="352"/>
      <c r="H3" s="353"/>
    </row>
    <row r="4" spans="1:8" ht="68.25" customHeight="1" hidden="1">
      <c r="A4" s="356"/>
      <c r="B4" s="357"/>
      <c r="C4" s="357"/>
      <c r="D4" s="357"/>
      <c r="E4" s="357"/>
      <c r="F4" s="357"/>
      <c r="G4" s="357"/>
      <c r="H4" s="358"/>
    </row>
    <row r="5" spans="1:8" ht="30" customHeight="1">
      <c r="A5" s="359" t="s">
        <v>60</v>
      </c>
      <c r="B5" s="360"/>
      <c r="C5" s="361"/>
      <c r="D5" s="362"/>
      <c r="E5" s="362"/>
      <c r="F5" s="362"/>
      <c r="G5" s="362"/>
      <c r="H5" s="363"/>
    </row>
    <row r="6" spans="1:8" ht="70.5" customHeight="1">
      <c r="A6" s="327" t="s">
        <v>258</v>
      </c>
      <c r="B6" s="328"/>
      <c r="C6" s="328"/>
      <c r="D6" s="328"/>
      <c r="E6" s="328"/>
      <c r="F6" s="328"/>
      <c r="G6" s="329"/>
      <c r="H6" s="330"/>
    </row>
    <row r="7" spans="1:8" ht="15">
      <c r="A7" s="178" t="s">
        <v>66</v>
      </c>
      <c r="B7" s="201" t="s">
        <v>67</v>
      </c>
      <c r="C7" s="199" t="s">
        <v>75</v>
      </c>
      <c r="D7" s="199" t="s">
        <v>7</v>
      </c>
      <c r="E7" s="199" t="s">
        <v>58</v>
      </c>
      <c r="F7" s="199" t="s">
        <v>68</v>
      </c>
      <c r="G7" s="199" t="s">
        <v>61</v>
      </c>
      <c r="H7" s="199" t="s">
        <v>184</v>
      </c>
    </row>
    <row r="8" spans="1:8" ht="51.75" customHeight="1">
      <c r="A8" s="122">
        <v>1</v>
      </c>
      <c r="B8" s="202" t="s">
        <v>259</v>
      </c>
      <c r="C8" s="124" t="s">
        <v>76</v>
      </c>
      <c r="D8" s="125"/>
      <c r="E8" s="125"/>
      <c r="F8" s="125"/>
      <c r="G8" s="125"/>
      <c r="H8" s="125"/>
    </row>
    <row r="9" spans="1:8" ht="45.75" customHeight="1">
      <c r="A9" s="122">
        <v>2</v>
      </c>
      <c r="B9" s="202" t="s">
        <v>260</v>
      </c>
      <c r="C9" s="124" t="s">
        <v>76</v>
      </c>
      <c r="D9" s="125"/>
      <c r="E9" s="125"/>
      <c r="F9" s="125"/>
      <c r="G9" s="125"/>
      <c r="H9" s="125"/>
    </row>
    <row r="10" spans="1:8" ht="53.25" customHeight="1">
      <c r="A10" s="122">
        <v>3</v>
      </c>
      <c r="B10" s="202" t="s">
        <v>265</v>
      </c>
      <c r="C10" s="124" t="s">
        <v>76</v>
      </c>
      <c r="D10" s="125"/>
      <c r="E10" s="125"/>
      <c r="F10" s="125"/>
      <c r="G10" s="125"/>
      <c r="H10" s="125"/>
    </row>
    <row r="11" spans="1:8" ht="36.75" customHeight="1">
      <c r="A11" s="141"/>
      <c r="B11" s="167" t="s">
        <v>261</v>
      </c>
      <c r="C11" s="124" t="s">
        <v>76</v>
      </c>
      <c r="D11" s="279">
        <f>SUM(D8:D10)</f>
        <v>0</v>
      </c>
      <c r="E11" s="279">
        <f>SUM(E8:E10)</f>
        <v>0</v>
      </c>
      <c r="F11" s="279">
        <f>SUM(F8:F10)</f>
        <v>0</v>
      </c>
      <c r="G11" s="279">
        <f>SUM(G8:G10)</f>
        <v>0</v>
      </c>
      <c r="H11" s="279">
        <f>SUM(H8:H10)</f>
        <v>0</v>
      </c>
    </row>
  </sheetData>
  <sheetProtection password="C96F" sheet="1"/>
  <mergeCells count="10">
    <mergeCell ref="A4:H4"/>
    <mergeCell ref="A5:B5"/>
    <mergeCell ref="C5:H5"/>
    <mergeCell ref="A6:H6"/>
    <mergeCell ref="A1:B1"/>
    <mergeCell ref="C1:H1"/>
    <mergeCell ref="A2:B2"/>
    <mergeCell ref="C2:H2"/>
    <mergeCell ref="A3:B3"/>
    <mergeCell ref="C3:H3"/>
  </mergeCells>
  <printOptions/>
  <pageMargins left="0.46" right="0.46"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G12"/>
  <sheetViews>
    <sheetView view="pageBreakPreview" zoomScale="85" zoomScaleNormal="85" zoomScaleSheetLayoutView="85" zoomScalePageLayoutView="0" workbookViewId="0" topLeftCell="A1">
      <selection activeCell="J10" sqref="J10"/>
    </sheetView>
  </sheetViews>
  <sheetFormatPr defaultColWidth="9.140625" defaultRowHeight="15"/>
  <cols>
    <col min="1" max="1" width="9.140625" style="129" customWidth="1"/>
    <col min="2" max="2" width="40.00390625" style="131" customWidth="1"/>
    <col min="3" max="7" width="30.7109375" style="129" customWidth="1"/>
    <col min="8" max="16384" width="9.140625" style="129" customWidth="1"/>
  </cols>
  <sheetData>
    <row r="1" spans="1:7" ht="14.25">
      <c r="A1" s="331" t="s">
        <v>64</v>
      </c>
      <c r="B1" s="332"/>
      <c r="C1" s="333" t="s">
        <v>274</v>
      </c>
      <c r="D1" s="333"/>
      <c r="E1" s="333"/>
      <c r="F1" s="334"/>
      <c r="G1" s="335"/>
    </row>
    <row r="2" spans="1:7" ht="46.5" customHeight="1">
      <c r="A2" s="336" t="s">
        <v>65</v>
      </c>
      <c r="B2" s="337"/>
      <c r="C2" s="323" t="s">
        <v>196</v>
      </c>
      <c r="D2" s="323"/>
      <c r="E2" s="323"/>
      <c r="F2" s="338"/>
      <c r="G2" s="339"/>
    </row>
    <row r="3" spans="1:7" ht="27" customHeight="1">
      <c r="A3" s="340" t="s">
        <v>183</v>
      </c>
      <c r="B3" s="341"/>
      <c r="C3" s="338" t="s">
        <v>195</v>
      </c>
      <c r="D3" s="342"/>
      <c r="E3" s="342"/>
      <c r="F3" s="342"/>
      <c r="G3" s="343"/>
    </row>
    <row r="4" spans="1:7" ht="18.75" customHeight="1" hidden="1">
      <c r="A4" s="319"/>
      <c r="B4" s="320"/>
      <c r="C4" s="320"/>
      <c r="D4" s="320"/>
      <c r="E4" s="320"/>
      <c r="F4" s="320"/>
      <c r="G4" s="321"/>
    </row>
    <row r="5" spans="1:7" ht="39" customHeight="1">
      <c r="A5" s="322" t="s">
        <v>60</v>
      </c>
      <c r="B5" s="323"/>
      <c r="C5" s="324"/>
      <c r="D5" s="325"/>
      <c r="E5" s="325"/>
      <c r="F5" s="325"/>
      <c r="G5" s="326"/>
    </row>
    <row r="6" spans="1:7" ht="66.75" customHeight="1">
      <c r="A6" s="327" t="s">
        <v>239</v>
      </c>
      <c r="B6" s="328"/>
      <c r="C6" s="328"/>
      <c r="D6" s="328"/>
      <c r="E6" s="328"/>
      <c r="F6" s="329"/>
      <c r="G6" s="330"/>
    </row>
    <row r="7" spans="1:7" ht="15">
      <c r="A7" s="59" t="s">
        <v>66</v>
      </c>
      <c r="B7" s="60" t="s">
        <v>67</v>
      </c>
      <c r="C7" s="61" t="s">
        <v>7</v>
      </c>
      <c r="D7" s="61" t="s">
        <v>58</v>
      </c>
      <c r="E7" s="61" t="s">
        <v>68</v>
      </c>
      <c r="F7" s="62" t="s">
        <v>61</v>
      </c>
      <c r="G7" s="62" t="s">
        <v>184</v>
      </c>
    </row>
    <row r="8" spans="1:7" s="164" customFormat="1" ht="45.75" customHeight="1">
      <c r="A8" s="170">
        <v>1</v>
      </c>
      <c r="B8" s="123" t="s">
        <v>69</v>
      </c>
      <c r="C8" s="301"/>
      <c r="D8" s="301"/>
      <c r="E8" s="301"/>
      <c r="F8" s="301"/>
      <c r="G8" s="301"/>
    </row>
    <row r="9" spans="1:7" s="164" customFormat="1" ht="37.5" customHeight="1">
      <c r="A9" s="170">
        <v>2</v>
      </c>
      <c r="B9" s="123" t="s">
        <v>70</v>
      </c>
      <c r="C9" s="301"/>
      <c r="D9" s="301"/>
      <c r="E9" s="301"/>
      <c r="F9" s="301"/>
      <c r="G9" s="301"/>
    </row>
    <row r="10" spans="1:7" s="164" customFormat="1" ht="48" customHeight="1">
      <c r="A10" s="170">
        <v>3</v>
      </c>
      <c r="B10" s="123" t="s">
        <v>71</v>
      </c>
      <c r="C10" s="301"/>
      <c r="D10" s="301"/>
      <c r="E10" s="301"/>
      <c r="F10" s="301"/>
      <c r="G10" s="301"/>
    </row>
    <row r="11" spans="1:7" s="164" customFormat="1" ht="48.75" customHeight="1">
      <c r="A11" s="172">
        <v>4</v>
      </c>
      <c r="B11" s="173" t="s">
        <v>72</v>
      </c>
      <c r="C11" s="301"/>
      <c r="D11" s="174"/>
      <c r="E11" s="174"/>
      <c r="F11" s="174"/>
      <c r="G11" s="174"/>
    </row>
    <row r="12" spans="1:7" s="164" customFormat="1" ht="75.75" thickBot="1">
      <c r="A12" s="175">
        <v>5</v>
      </c>
      <c r="B12" s="63" t="s">
        <v>214</v>
      </c>
      <c r="C12" s="130">
        <f>+SUM(C8:C11)</f>
        <v>0</v>
      </c>
      <c r="D12" s="130">
        <f>+SUM(D8:D11)</f>
        <v>0</v>
      </c>
      <c r="E12" s="130">
        <f>+SUM(E8:E11)</f>
        <v>0</v>
      </c>
      <c r="F12" s="130">
        <f>+SUM(F8:F11)</f>
        <v>0</v>
      </c>
      <c r="G12" s="130">
        <f>+SUM(G8:G11)</f>
        <v>0</v>
      </c>
    </row>
  </sheetData>
  <sheetProtection password="C96F" sheet="1"/>
  <mergeCells count="10">
    <mergeCell ref="A4:G4"/>
    <mergeCell ref="A5:B5"/>
    <mergeCell ref="C5:G5"/>
    <mergeCell ref="A6:G6"/>
    <mergeCell ref="A1:B1"/>
    <mergeCell ref="C1:G1"/>
    <mergeCell ref="A2:B2"/>
    <mergeCell ref="C2:G2"/>
    <mergeCell ref="A3:B3"/>
    <mergeCell ref="C3:G3"/>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dimension ref="A1:H21"/>
  <sheetViews>
    <sheetView view="pageBreakPreview" zoomScale="85" zoomScaleNormal="85" zoomScaleSheetLayoutView="85" zoomScalePageLayoutView="0" workbookViewId="0" topLeftCell="A8">
      <selection activeCell="D28" sqref="D28"/>
    </sheetView>
  </sheetViews>
  <sheetFormatPr defaultColWidth="9.140625" defaultRowHeight="15"/>
  <cols>
    <col min="1" max="1" width="9.140625" style="129" customWidth="1"/>
    <col min="2" max="2" width="38.00390625" style="131" customWidth="1"/>
    <col min="3" max="3" width="20.00390625" style="131" customWidth="1"/>
    <col min="4" max="8" width="30.7109375" style="129" customWidth="1"/>
    <col min="9" max="16384" width="9.140625" style="129" customWidth="1"/>
  </cols>
  <sheetData>
    <row r="1" spans="1:8" ht="22.5" customHeight="1">
      <c r="A1" s="344" t="s">
        <v>64</v>
      </c>
      <c r="B1" s="345"/>
      <c r="C1" s="346" t="s">
        <v>274</v>
      </c>
      <c r="D1" s="347"/>
      <c r="E1" s="347"/>
      <c r="F1" s="347"/>
      <c r="G1" s="347"/>
      <c r="H1" s="348"/>
    </row>
    <row r="2" spans="1:8" ht="42" customHeight="1">
      <c r="A2" s="349" t="s">
        <v>65</v>
      </c>
      <c r="B2" s="350"/>
      <c r="C2" s="351" t="s">
        <v>197</v>
      </c>
      <c r="D2" s="352"/>
      <c r="E2" s="352"/>
      <c r="F2" s="352"/>
      <c r="G2" s="352"/>
      <c r="H2" s="353"/>
    </row>
    <row r="3" spans="1:8" ht="27" customHeight="1">
      <c r="A3" s="354" t="s">
        <v>183</v>
      </c>
      <c r="B3" s="355"/>
      <c r="C3" s="351" t="s">
        <v>195</v>
      </c>
      <c r="D3" s="352"/>
      <c r="E3" s="352"/>
      <c r="F3" s="352"/>
      <c r="G3" s="352"/>
      <c r="H3" s="353"/>
    </row>
    <row r="4" spans="1:8" ht="14.25" hidden="1">
      <c r="A4" s="356" t="s">
        <v>73</v>
      </c>
      <c r="B4" s="357"/>
      <c r="C4" s="357"/>
      <c r="D4" s="357"/>
      <c r="E4" s="357"/>
      <c r="F4" s="357"/>
      <c r="G4" s="357"/>
      <c r="H4" s="358"/>
    </row>
    <row r="5" spans="1:8" ht="30" customHeight="1">
      <c r="A5" s="359" t="s">
        <v>60</v>
      </c>
      <c r="B5" s="360"/>
      <c r="C5" s="361"/>
      <c r="D5" s="362"/>
      <c r="E5" s="362"/>
      <c r="F5" s="362"/>
      <c r="G5" s="362"/>
      <c r="H5" s="363"/>
    </row>
    <row r="6" spans="1:8" ht="66.75" customHeight="1">
      <c r="A6" s="327" t="s">
        <v>251</v>
      </c>
      <c r="B6" s="328"/>
      <c r="C6" s="328"/>
      <c r="D6" s="328"/>
      <c r="E6" s="328"/>
      <c r="F6" s="328"/>
      <c r="G6" s="329"/>
      <c r="H6" s="330"/>
    </row>
    <row r="7" spans="1:8" ht="18" customHeight="1">
      <c r="A7" s="61" t="s">
        <v>66</v>
      </c>
      <c r="B7" s="60" t="s">
        <v>74</v>
      </c>
      <c r="C7" s="60" t="s">
        <v>75</v>
      </c>
      <c r="D7" s="61" t="s">
        <v>7</v>
      </c>
      <c r="E7" s="61" t="s">
        <v>58</v>
      </c>
      <c r="F7" s="61" t="s">
        <v>68</v>
      </c>
      <c r="G7" s="61" t="s">
        <v>61</v>
      </c>
      <c r="H7" s="61" t="s">
        <v>184</v>
      </c>
    </row>
    <row r="8" spans="1:8" s="164" customFormat="1" ht="30.75" customHeight="1">
      <c r="A8" s="122">
        <v>1</v>
      </c>
      <c r="B8" s="338" t="s">
        <v>231</v>
      </c>
      <c r="C8" s="342"/>
      <c r="D8" s="342"/>
      <c r="E8" s="342"/>
      <c r="F8" s="342"/>
      <c r="G8" s="342"/>
      <c r="H8" s="364"/>
    </row>
    <row r="9" spans="1:8" ht="25.5" customHeight="1">
      <c r="A9" s="122">
        <v>1.1</v>
      </c>
      <c r="B9" s="123" t="s">
        <v>187</v>
      </c>
      <c r="C9" s="122" t="s">
        <v>76</v>
      </c>
      <c r="D9" s="302"/>
      <c r="E9" s="302"/>
      <c r="F9" s="302"/>
      <c r="G9" s="302"/>
      <c r="H9" s="302"/>
    </row>
    <row r="10" spans="1:8" ht="29.25" customHeight="1">
      <c r="A10" s="122">
        <v>1.2</v>
      </c>
      <c r="B10" s="123" t="s">
        <v>188</v>
      </c>
      <c r="C10" s="122" t="s">
        <v>76</v>
      </c>
      <c r="D10" s="302"/>
      <c r="E10" s="302"/>
      <c r="F10" s="302"/>
      <c r="G10" s="302"/>
      <c r="H10" s="302"/>
    </row>
    <row r="11" spans="1:8" ht="30" customHeight="1">
      <c r="A11" s="122">
        <v>1.3</v>
      </c>
      <c r="B11" s="123" t="s">
        <v>189</v>
      </c>
      <c r="C11" s="122" t="s">
        <v>76</v>
      </c>
      <c r="D11" s="302"/>
      <c r="E11" s="302"/>
      <c r="F11" s="302"/>
      <c r="G11" s="302"/>
      <c r="H11" s="302"/>
    </row>
    <row r="12" spans="1:8" ht="30" customHeight="1">
      <c r="A12" s="122">
        <v>1.4</v>
      </c>
      <c r="B12" s="123" t="s">
        <v>190</v>
      </c>
      <c r="C12" s="122" t="s">
        <v>76</v>
      </c>
      <c r="D12" s="302"/>
      <c r="E12" s="302"/>
      <c r="F12" s="302"/>
      <c r="G12" s="302"/>
      <c r="H12" s="302"/>
    </row>
    <row r="13" spans="1:8" ht="30" customHeight="1">
      <c r="A13" s="122">
        <v>1.5</v>
      </c>
      <c r="B13" s="188" t="s">
        <v>254</v>
      </c>
      <c r="C13" s="122" t="s">
        <v>76</v>
      </c>
      <c r="D13" s="176">
        <f>+SUBTOTAL(9,D9:D12)</f>
        <v>0</v>
      </c>
      <c r="E13" s="276">
        <f>+SUBTOTAL(9,E9:E12)</f>
        <v>0</v>
      </c>
      <c r="F13" s="276">
        <f>+SUBTOTAL(9,F9:F12)</f>
        <v>0</v>
      </c>
      <c r="G13" s="276">
        <f>+SUBTOTAL(9,G9:G12)</f>
        <v>0</v>
      </c>
      <c r="H13" s="276">
        <f>+SUBTOTAL(9,H9:H12)</f>
        <v>0</v>
      </c>
    </row>
    <row r="14" spans="1:8" ht="30" customHeight="1">
      <c r="A14" s="122">
        <v>2</v>
      </c>
      <c r="B14" s="365" t="s">
        <v>230</v>
      </c>
      <c r="C14" s="342"/>
      <c r="D14" s="342"/>
      <c r="E14" s="342"/>
      <c r="F14" s="342"/>
      <c r="G14" s="342"/>
      <c r="H14" s="364"/>
    </row>
    <row r="15" spans="1:8" ht="30" customHeight="1">
      <c r="A15" s="165">
        <v>2.1</v>
      </c>
      <c r="B15" s="123" t="s">
        <v>232</v>
      </c>
      <c r="C15" s="124" t="s">
        <v>76</v>
      </c>
      <c r="D15" s="302"/>
      <c r="E15" s="302"/>
      <c r="F15" s="302"/>
      <c r="G15" s="302"/>
      <c r="H15" s="302"/>
    </row>
    <row r="16" spans="1:8" ht="30" customHeight="1">
      <c r="A16" s="165">
        <v>2.2</v>
      </c>
      <c r="B16" s="123" t="s">
        <v>77</v>
      </c>
      <c r="C16" s="124" t="s">
        <v>76</v>
      </c>
      <c r="D16" s="302"/>
      <c r="E16" s="302"/>
      <c r="F16" s="302"/>
      <c r="G16" s="302"/>
      <c r="H16" s="302"/>
    </row>
    <row r="17" spans="1:8" ht="30" customHeight="1">
      <c r="A17" s="122">
        <v>2.3</v>
      </c>
      <c r="B17" s="123" t="s">
        <v>78</v>
      </c>
      <c r="C17" s="124" t="s">
        <v>76</v>
      </c>
      <c r="D17" s="302"/>
      <c r="E17" s="302"/>
      <c r="F17" s="302"/>
      <c r="G17" s="302"/>
      <c r="H17" s="302"/>
    </row>
    <row r="18" spans="1:8" ht="30" customHeight="1">
      <c r="A18" s="122">
        <v>2.4</v>
      </c>
      <c r="B18" s="166" t="s">
        <v>79</v>
      </c>
      <c r="C18" s="124" t="s">
        <v>76</v>
      </c>
      <c r="D18" s="302"/>
      <c r="E18" s="302"/>
      <c r="F18" s="302"/>
      <c r="G18" s="302"/>
      <c r="H18" s="302"/>
    </row>
    <row r="19" spans="1:8" ht="30" customHeight="1">
      <c r="A19" s="122">
        <v>2.5</v>
      </c>
      <c r="B19" s="123" t="s">
        <v>255</v>
      </c>
      <c r="C19" s="124" t="s">
        <v>76</v>
      </c>
      <c r="D19" s="176">
        <f>+SUBTOTAL(9,D15:D18)</f>
        <v>0</v>
      </c>
      <c r="E19" s="176">
        <f>+SUBTOTAL(9,E15:E18)</f>
        <v>0</v>
      </c>
      <c r="F19" s="176">
        <f>+SUBTOTAL(9,F15:F18)</f>
        <v>0</v>
      </c>
      <c r="G19" s="176">
        <f>+SUBTOTAL(9,G15:G18)</f>
        <v>0</v>
      </c>
      <c r="H19" s="176">
        <f>+SUBTOTAL(9,H15:H18)</f>
        <v>0</v>
      </c>
    </row>
    <row r="20" spans="1:8" ht="55.5" customHeight="1">
      <c r="A20" s="122">
        <v>3</v>
      </c>
      <c r="B20" s="166" t="s">
        <v>252</v>
      </c>
      <c r="C20" s="122" t="s">
        <v>76</v>
      </c>
      <c r="D20" s="302"/>
      <c r="E20" s="302"/>
      <c r="F20" s="302"/>
      <c r="G20" s="302"/>
      <c r="H20" s="302"/>
    </row>
    <row r="21" spans="1:8" ht="37.5" customHeight="1">
      <c r="A21" s="122">
        <v>4</v>
      </c>
      <c r="B21" s="167" t="s">
        <v>253</v>
      </c>
      <c r="C21" s="168" t="s">
        <v>76</v>
      </c>
      <c r="D21" s="133">
        <f>+SUBTOTAL(9,D9:D20)</f>
        <v>0</v>
      </c>
      <c r="E21" s="133">
        <f>+SUBTOTAL(9,E9:E20)</f>
        <v>0</v>
      </c>
      <c r="F21" s="133">
        <f>+SUBTOTAL(9,F9:F20)</f>
        <v>0</v>
      </c>
      <c r="G21" s="133">
        <f>+SUBTOTAL(9,G9:G20)</f>
        <v>0</v>
      </c>
      <c r="H21" s="133">
        <f>+SUBTOTAL(9,H9:H20)</f>
        <v>0</v>
      </c>
    </row>
  </sheetData>
  <sheetProtection password="C96F" sheet="1"/>
  <mergeCells count="12">
    <mergeCell ref="A4:H4"/>
    <mergeCell ref="A5:B5"/>
    <mergeCell ref="C5:H5"/>
    <mergeCell ref="A6:H6"/>
    <mergeCell ref="B8:H8"/>
    <mergeCell ref="B14:H14"/>
    <mergeCell ref="A1:B1"/>
    <mergeCell ref="C1:H1"/>
    <mergeCell ref="A2:B2"/>
    <mergeCell ref="C2:H2"/>
    <mergeCell ref="A3:B3"/>
    <mergeCell ref="C3:H3"/>
  </mergeCells>
  <printOptions/>
  <pageMargins left="0.61" right="0.57" top="0.7480314960629921" bottom="0.7480314960629921" header="0.31496062992125984" footer="0.31496062992125984"/>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H41"/>
  <sheetViews>
    <sheetView view="pageBreakPreview" zoomScale="85" zoomScaleNormal="85" zoomScaleSheetLayoutView="85" zoomScalePageLayoutView="0" workbookViewId="0" topLeftCell="A34">
      <selection activeCell="G50" sqref="G50"/>
    </sheetView>
  </sheetViews>
  <sheetFormatPr defaultColWidth="9.140625" defaultRowHeight="15"/>
  <cols>
    <col min="1" max="1" width="9.140625" style="129" customWidth="1"/>
    <col min="2" max="2" width="44.28125" style="131" customWidth="1"/>
    <col min="3" max="3" width="20.00390625" style="131" customWidth="1"/>
    <col min="4" max="8" width="30.7109375" style="129" customWidth="1"/>
    <col min="9" max="16384" width="9.140625" style="129" customWidth="1"/>
  </cols>
  <sheetData>
    <row r="1" spans="1:8" ht="24" customHeight="1">
      <c r="A1" s="344" t="s">
        <v>64</v>
      </c>
      <c r="B1" s="345"/>
      <c r="C1" s="346" t="s">
        <v>274</v>
      </c>
      <c r="D1" s="347"/>
      <c r="E1" s="347"/>
      <c r="F1" s="347"/>
      <c r="G1" s="347"/>
      <c r="H1" s="348"/>
    </row>
    <row r="2" spans="1:8" ht="38.25" customHeight="1">
      <c r="A2" s="349" t="s">
        <v>65</v>
      </c>
      <c r="B2" s="350"/>
      <c r="C2" s="351" t="s">
        <v>197</v>
      </c>
      <c r="D2" s="352"/>
      <c r="E2" s="352"/>
      <c r="F2" s="352"/>
      <c r="G2" s="352"/>
      <c r="H2" s="353"/>
    </row>
    <row r="3" spans="1:8" ht="27" customHeight="1">
      <c r="A3" s="354" t="s">
        <v>183</v>
      </c>
      <c r="B3" s="355"/>
      <c r="C3" s="351" t="s">
        <v>195</v>
      </c>
      <c r="D3" s="352"/>
      <c r="E3" s="352"/>
      <c r="F3" s="352"/>
      <c r="G3" s="352"/>
      <c r="H3" s="353"/>
    </row>
    <row r="4" spans="1:8" ht="30" customHeight="1">
      <c r="A4" s="359" t="s">
        <v>60</v>
      </c>
      <c r="B4" s="360"/>
      <c r="C4" s="361"/>
      <c r="D4" s="362"/>
      <c r="E4" s="362"/>
      <c r="F4" s="362"/>
      <c r="G4" s="362"/>
      <c r="H4" s="363"/>
    </row>
    <row r="5" spans="1:8" ht="64.5" customHeight="1">
      <c r="A5" s="327" t="s">
        <v>240</v>
      </c>
      <c r="B5" s="328"/>
      <c r="C5" s="328"/>
      <c r="D5" s="328"/>
      <c r="E5" s="328"/>
      <c r="F5" s="328"/>
      <c r="G5" s="329"/>
      <c r="H5" s="330"/>
    </row>
    <row r="6" spans="1:8" ht="15">
      <c r="A6" s="61" t="s">
        <v>66</v>
      </c>
      <c r="B6" s="60" t="s">
        <v>80</v>
      </c>
      <c r="C6" s="60" t="s">
        <v>75</v>
      </c>
      <c r="D6" s="61" t="s">
        <v>7</v>
      </c>
      <c r="E6" s="61" t="s">
        <v>58</v>
      </c>
      <c r="F6" s="61" t="s">
        <v>68</v>
      </c>
      <c r="G6" s="61" t="s">
        <v>61</v>
      </c>
      <c r="H6" s="61" t="s">
        <v>184</v>
      </c>
    </row>
    <row r="7" spans="1:8" ht="21" customHeight="1">
      <c r="A7" s="122">
        <v>1</v>
      </c>
      <c r="B7" s="338" t="s">
        <v>81</v>
      </c>
      <c r="C7" s="342"/>
      <c r="D7" s="342"/>
      <c r="E7" s="342"/>
      <c r="F7" s="342"/>
      <c r="G7" s="342"/>
      <c r="H7" s="364"/>
    </row>
    <row r="8" spans="1:8" ht="32.25" customHeight="1">
      <c r="A8" s="122">
        <v>1.1</v>
      </c>
      <c r="B8" s="123" t="s">
        <v>191</v>
      </c>
      <c r="C8" s="122" t="s">
        <v>76</v>
      </c>
      <c r="D8" s="302"/>
      <c r="E8" s="302"/>
      <c r="F8" s="302"/>
      <c r="G8" s="302"/>
      <c r="H8" s="302"/>
    </row>
    <row r="9" spans="1:8" ht="32.25" customHeight="1">
      <c r="A9" s="122">
        <v>1.2</v>
      </c>
      <c r="B9" s="123" t="s">
        <v>188</v>
      </c>
      <c r="C9" s="122" t="s">
        <v>76</v>
      </c>
      <c r="D9" s="302"/>
      <c r="E9" s="302"/>
      <c r="F9" s="302"/>
      <c r="G9" s="302"/>
      <c r="H9" s="302"/>
    </row>
    <row r="10" spans="1:8" ht="32.25" customHeight="1">
      <c r="A10" s="122">
        <v>1.3</v>
      </c>
      <c r="B10" s="123" t="s">
        <v>189</v>
      </c>
      <c r="C10" s="122" t="s">
        <v>76</v>
      </c>
      <c r="D10" s="302"/>
      <c r="E10" s="302"/>
      <c r="F10" s="302"/>
      <c r="G10" s="302"/>
      <c r="H10" s="302"/>
    </row>
    <row r="11" spans="1:8" ht="32.25" customHeight="1">
      <c r="A11" s="122">
        <v>1.4</v>
      </c>
      <c r="B11" s="123" t="s">
        <v>190</v>
      </c>
      <c r="C11" s="122" t="s">
        <v>76</v>
      </c>
      <c r="D11" s="302"/>
      <c r="E11" s="302"/>
      <c r="F11" s="302"/>
      <c r="G11" s="302"/>
      <c r="H11" s="302"/>
    </row>
    <row r="12" spans="1:8" ht="30" customHeight="1">
      <c r="A12" s="122">
        <v>1.6</v>
      </c>
      <c r="B12" s="123" t="s">
        <v>192</v>
      </c>
      <c r="C12" s="122" t="s">
        <v>76</v>
      </c>
      <c r="D12" s="180">
        <f>+SUBTOTAL(9,D8:D11)</f>
        <v>0</v>
      </c>
      <c r="E12" s="180">
        <f>+SUBTOTAL(9,E8:E11)</f>
        <v>0</v>
      </c>
      <c r="F12" s="180">
        <f>+SUBTOTAL(9,F8:F11)</f>
        <v>0</v>
      </c>
      <c r="G12" s="180">
        <f>+SUBTOTAL(9,G8:G11)</f>
        <v>0</v>
      </c>
      <c r="H12" s="180">
        <f>+SUBTOTAL(9,H8:H11)</f>
        <v>0</v>
      </c>
    </row>
    <row r="13" spans="1:8" ht="21.75" customHeight="1">
      <c r="A13" s="122">
        <v>2</v>
      </c>
      <c r="B13" s="338" t="s">
        <v>82</v>
      </c>
      <c r="C13" s="342"/>
      <c r="D13" s="342"/>
      <c r="E13" s="342"/>
      <c r="F13" s="342"/>
      <c r="G13" s="342"/>
      <c r="H13" s="364"/>
    </row>
    <row r="14" spans="1:8" ht="32.25" customHeight="1">
      <c r="A14" s="122">
        <v>2.1</v>
      </c>
      <c r="B14" s="123" t="s">
        <v>191</v>
      </c>
      <c r="C14" s="122" t="s">
        <v>76</v>
      </c>
      <c r="D14" s="302"/>
      <c r="E14" s="302"/>
      <c r="F14" s="302"/>
      <c r="G14" s="302"/>
      <c r="H14" s="302"/>
    </row>
    <row r="15" spans="1:8" ht="32.25" customHeight="1">
      <c r="A15" s="122">
        <v>2.2</v>
      </c>
      <c r="B15" s="123" t="s">
        <v>188</v>
      </c>
      <c r="C15" s="122" t="s">
        <v>76</v>
      </c>
      <c r="D15" s="302"/>
      <c r="E15" s="302"/>
      <c r="F15" s="302"/>
      <c r="G15" s="302"/>
      <c r="H15" s="302"/>
    </row>
    <row r="16" spans="1:8" ht="32.25" customHeight="1">
      <c r="A16" s="122">
        <v>2.3</v>
      </c>
      <c r="B16" s="123" t="s">
        <v>189</v>
      </c>
      <c r="C16" s="122" t="s">
        <v>76</v>
      </c>
      <c r="D16" s="302"/>
      <c r="E16" s="302"/>
      <c r="F16" s="302"/>
      <c r="G16" s="302"/>
      <c r="H16" s="302"/>
    </row>
    <row r="17" spans="1:8" ht="32.25" customHeight="1">
      <c r="A17" s="122">
        <v>2.4</v>
      </c>
      <c r="B17" s="123" t="s">
        <v>190</v>
      </c>
      <c r="C17" s="122" t="s">
        <v>76</v>
      </c>
      <c r="D17" s="302"/>
      <c r="E17" s="302"/>
      <c r="F17" s="302"/>
      <c r="G17" s="302"/>
      <c r="H17" s="302"/>
    </row>
    <row r="18" spans="1:8" ht="30" customHeight="1">
      <c r="A18" s="122">
        <v>2.6</v>
      </c>
      <c r="B18" s="123" t="s">
        <v>222</v>
      </c>
      <c r="C18" s="122" t="s">
        <v>76</v>
      </c>
      <c r="D18" s="180">
        <f>+SUBTOTAL(9,D14:D17)</f>
        <v>0</v>
      </c>
      <c r="E18" s="180">
        <f>+SUBTOTAL(9,E14:E17)</f>
        <v>0</v>
      </c>
      <c r="F18" s="180">
        <f>+SUBTOTAL(9,F14:F17)</f>
        <v>0</v>
      </c>
      <c r="G18" s="180">
        <f>+SUBTOTAL(9,G14:G17)</f>
        <v>0</v>
      </c>
      <c r="H18" s="180">
        <f>+SUBTOTAL(9,H14:H17)</f>
        <v>0</v>
      </c>
    </row>
    <row r="19" spans="1:8" ht="30" customHeight="1">
      <c r="A19" s="122">
        <v>3</v>
      </c>
      <c r="B19" s="365" t="s">
        <v>83</v>
      </c>
      <c r="C19" s="342"/>
      <c r="D19" s="342"/>
      <c r="E19" s="342"/>
      <c r="F19" s="342"/>
      <c r="G19" s="342"/>
      <c r="H19" s="364"/>
    </row>
    <row r="20" spans="1:8" ht="21" customHeight="1">
      <c r="A20" s="165">
        <v>3.1</v>
      </c>
      <c r="B20" s="123" t="s">
        <v>84</v>
      </c>
      <c r="C20" s="124" t="s">
        <v>76</v>
      </c>
      <c r="D20" s="302"/>
      <c r="E20" s="302"/>
      <c r="F20" s="302"/>
      <c r="G20" s="302"/>
      <c r="H20" s="302"/>
    </row>
    <row r="21" spans="1:8" ht="18.75" customHeight="1">
      <c r="A21" s="165">
        <v>3.2</v>
      </c>
      <c r="B21" s="123" t="s">
        <v>85</v>
      </c>
      <c r="C21" s="124" t="s">
        <v>76</v>
      </c>
      <c r="D21" s="302"/>
      <c r="E21" s="302"/>
      <c r="F21" s="302"/>
      <c r="G21" s="302"/>
      <c r="H21" s="302"/>
    </row>
    <row r="22" spans="1:8" ht="30" customHeight="1">
      <c r="A22" s="122">
        <v>3.3</v>
      </c>
      <c r="B22" s="166" t="s">
        <v>86</v>
      </c>
      <c r="C22" s="122" t="s">
        <v>76</v>
      </c>
      <c r="D22" s="180">
        <f>+SUBTOTAL(9,D20:D21)</f>
        <v>0</v>
      </c>
      <c r="E22" s="180">
        <f>+SUBTOTAL(9,E20:E21)</f>
        <v>0</v>
      </c>
      <c r="F22" s="180">
        <f>+SUBTOTAL(9,F20:F21)</f>
        <v>0</v>
      </c>
      <c r="G22" s="180">
        <f>+SUBTOTAL(9,G20:G21)</f>
        <v>0</v>
      </c>
      <c r="H22" s="180">
        <f>+SUBTOTAL(9,H20:H21)</f>
        <v>0</v>
      </c>
    </row>
    <row r="23" spans="1:8" ht="30" customHeight="1">
      <c r="A23" s="122">
        <v>4</v>
      </c>
      <c r="B23" s="338" t="s">
        <v>87</v>
      </c>
      <c r="C23" s="342"/>
      <c r="D23" s="342"/>
      <c r="E23" s="342"/>
      <c r="F23" s="342"/>
      <c r="G23" s="342"/>
      <c r="H23" s="364"/>
    </row>
    <row r="24" spans="1:8" ht="21" customHeight="1">
      <c r="A24" s="165">
        <v>4.1</v>
      </c>
      <c r="B24" s="123" t="s">
        <v>88</v>
      </c>
      <c r="C24" s="124" t="s">
        <v>76</v>
      </c>
      <c r="D24" s="302"/>
      <c r="E24" s="302"/>
      <c r="F24" s="302"/>
      <c r="G24" s="302"/>
      <c r="H24" s="302"/>
    </row>
    <row r="25" spans="1:8" ht="18.75" customHeight="1">
      <c r="A25" s="165">
        <v>4.2</v>
      </c>
      <c r="B25" s="123" t="s">
        <v>89</v>
      </c>
      <c r="C25" s="124" t="s">
        <v>76</v>
      </c>
      <c r="D25" s="302"/>
      <c r="E25" s="302"/>
      <c r="F25" s="302"/>
      <c r="G25" s="302"/>
      <c r="H25" s="302"/>
    </row>
    <row r="26" spans="1:8" ht="21" customHeight="1">
      <c r="A26" s="165">
        <v>4.3</v>
      </c>
      <c r="B26" s="123" t="s">
        <v>90</v>
      </c>
      <c r="C26" s="124" t="s">
        <v>76</v>
      </c>
      <c r="D26" s="302"/>
      <c r="E26" s="302"/>
      <c r="F26" s="302"/>
      <c r="G26" s="302"/>
      <c r="H26" s="302"/>
    </row>
    <row r="27" spans="1:8" ht="21" customHeight="1">
      <c r="A27" s="165">
        <v>4.4</v>
      </c>
      <c r="B27" s="123" t="s">
        <v>91</v>
      </c>
      <c r="C27" s="124" t="s">
        <v>76</v>
      </c>
      <c r="D27" s="302"/>
      <c r="E27" s="302"/>
      <c r="F27" s="302"/>
      <c r="G27" s="302"/>
      <c r="H27" s="302"/>
    </row>
    <row r="28" spans="1:8" ht="18.75" customHeight="1">
      <c r="A28" s="165">
        <v>4.5</v>
      </c>
      <c r="B28" s="123" t="s">
        <v>92</v>
      </c>
      <c r="C28" s="124" t="s">
        <v>76</v>
      </c>
      <c r="D28" s="302"/>
      <c r="E28" s="302"/>
      <c r="F28" s="302"/>
      <c r="G28" s="302"/>
      <c r="H28" s="302"/>
    </row>
    <row r="29" spans="1:8" ht="30" customHeight="1">
      <c r="A29" s="122">
        <v>4.6</v>
      </c>
      <c r="B29" s="166" t="s">
        <v>93</v>
      </c>
      <c r="C29" s="122" t="s">
        <v>76</v>
      </c>
      <c r="D29" s="180">
        <f>+SUBTOTAL(9,D24:D28)</f>
        <v>0</v>
      </c>
      <c r="E29" s="180">
        <f>+SUBTOTAL(9,E24:E28)</f>
        <v>0</v>
      </c>
      <c r="F29" s="180">
        <f>+SUBTOTAL(9,F24:F28)</f>
        <v>0</v>
      </c>
      <c r="G29" s="180">
        <f>+SUBTOTAL(9,G24:G28)</f>
        <v>0</v>
      </c>
      <c r="H29" s="180">
        <f>+SUBTOTAL(9,H24:H28)</f>
        <v>0</v>
      </c>
    </row>
    <row r="30" spans="1:8" ht="50.25" customHeight="1">
      <c r="A30" s="122">
        <v>5</v>
      </c>
      <c r="B30" s="188" t="s">
        <v>94</v>
      </c>
      <c r="C30" s="122" t="s">
        <v>76</v>
      </c>
      <c r="D30" s="302"/>
      <c r="E30" s="302"/>
      <c r="F30" s="302"/>
      <c r="G30" s="302"/>
      <c r="H30" s="302"/>
    </row>
    <row r="31" spans="1:8" ht="30" customHeight="1">
      <c r="A31" s="122">
        <v>6</v>
      </c>
      <c r="B31" s="365" t="s">
        <v>95</v>
      </c>
      <c r="C31" s="342"/>
      <c r="D31" s="342"/>
      <c r="E31" s="342"/>
      <c r="F31" s="342"/>
      <c r="G31" s="342"/>
      <c r="H31" s="364"/>
    </row>
    <row r="32" spans="1:8" ht="30.75" customHeight="1">
      <c r="A32" s="165">
        <v>6.1</v>
      </c>
      <c r="B32" s="189" t="s">
        <v>96</v>
      </c>
      <c r="C32" s="124" t="s">
        <v>76</v>
      </c>
      <c r="D32" s="302"/>
      <c r="E32" s="302"/>
      <c r="F32" s="302"/>
      <c r="G32" s="302"/>
      <c r="H32" s="302"/>
    </row>
    <row r="33" spans="1:8" ht="30.75" customHeight="1">
      <c r="A33" s="165">
        <v>6.2</v>
      </c>
      <c r="B33" s="189" t="s">
        <v>97</v>
      </c>
      <c r="C33" s="124" t="s">
        <v>76</v>
      </c>
      <c r="D33" s="302"/>
      <c r="E33" s="302"/>
      <c r="F33" s="302"/>
      <c r="G33" s="302"/>
      <c r="H33" s="302"/>
    </row>
    <row r="34" spans="1:8" ht="34.5" customHeight="1">
      <c r="A34" s="165">
        <v>6.3</v>
      </c>
      <c r="B34" s="189" t="s">
        <v>98</v>
      </c>
      <c r="C34" s="124" t="s">
        <v>76</v>
      </c>
      <c r="D34" s="302"/>
      <c r="E34" s="302"/>
      <c r="F34" s="302"/>
      <c r="G34" s="302"/>
      <c r="H34" s="302"/>
    </row>
    <row r="35" spans="1:8" ht="30" customHeight="1">
      <c r="A35" s="122">
        <v>6.4</v>
      </c>
      <c r="B35" s="190" t="s">
        <v>99</v>
      </c>
      <c r="C35" s="122" t="s">
        <v>76</v>
      </c>
      <c r="D35" s="180">
        <f>+SUBTOTAL(9,D32:D34)</f>
        <v>0</v>
      </c>
      <c r="E35" s="180">
        <f>+SUBTOTAL(9,E32:E34)</f>
        <v>0</v>
      </c>
      <c r="F35" s="180">
        <f>+SUBTOTAL(9,F32:F34)</f>
        <v>0</v>
      </c>
      <c r="G35" s="180">
        <f>+SUBTOTAL(9,G32:G34)</f>
        <v>0</v>
      </c>
      <c r="H35" s="180">
        <f>+SUBTOTAL(9,H32:H34)</f>
        <v>0</v>
      </c>
    </row>
    <row r="36" spans="1:8" ht="26.25" customHeight="1">
      <c r="A36" s="165">
        <v>7</v>
      </c>
      <c r="B36" s="123" t="s">
        <v>100</v>
      </c>
      <c r="C36" s="124" t="s">
        <v>76</v>
      </c>
      <c r="D36" s="302"/>
      <c r="E36" s="302"/>
      <c r="F36" s="302"/>
      <c r="G36" s="302"/>
      <c r="H36" s="302"/>
    </row>
    <row r="37" spans="1:8" ht="30" customHeight="1">
      <c r="A37" s="165">
        <v>8</v>
      </c>
      <c r="B37" s="123" t="s">
        <v>101</v>
      </c>
      <c r="C37" s="124" t="s">
        <v>76</v>
      </c>
      <c r="D37" s="302"/>
      <c r="E37" s="302"/>
      <c r="F37" s="302"/>
      <c r="G37" s="302"/>
      <c r="H37" s="302"/>
    </row>
    <row r="38" spans="1:8" ht="30" customHeight="1">
      <c r="A38" s="165">
        <v>9</v>
      </c>
      <c r="B38" s="123" t="s">
        <v>257</v>
      </c>
      <c r="C38" s="124" t="s">
        <v>76</v>
      </c>
      <c r="D38" s="302"/>
      <c r="E38" s="302"/>
      <c r="F38" s="302"/>
      <c r="G38" s="302"/>
      <c r="H38" s="302"/>
    </row>
    <row r="39" spans="1:8" ht="27.75" customHeight="1">
      <c r="A39" s="165">
        <v>10</v>
      </c>
      <c r="B39" s="123" t="s">
        <v>194</v>
      </c>
      <c r="C39" s="124" t="s">
        <v>76</v>
      </c>
      <c r="D39" s="302"/>
      <c r="E39" s="302"/>
      <c r="F39" s="302"/>
      <c r="G39" s="302"/>
      <c r="H39" s="302"/>
    </row>
    <row r="40" spans="1:8" ht="46.5" customHeight="1">
      <c r="A40" s="122">
        <v>12</v>
      </c>
      <c r="B40" s="123" t="s">
        <v>102</v>
      </c>
      <c r="C40" s="122" t="s">
        <v>76</v>
      </c>
      <c r="D40" s="302"/>
      <c r="E40" s="302"/>
      <c r="F40" s="302"/>
      <c r="G40" s="302"/>
      <c r="H40" s="302"/>
    </row>
    <row r="41" spans="1:8" ht="37.5" customHeight="1">
      <c r="A41" s="165">
        <v>13</v>
      </c>
      <c r="B41" s="169" t="s">
        <v>103</v>
      </c>
      <c r="C41" s="124" t="s">
        <v>76</v>
      </c>
      <c r="D41" s="176">
        <f>+SUBTOTAL(9,D8:D40)</f>
        <v>0</v>
      </c>
      <c r="E41" s="176">
        <f>+SUBTOTAL(9,E8:E40)</f>
        <v>0</v>
      </c>
      <c r="F41" s="176">
        <f>+SUBTOTAL(9,F8:F40)</f>
        <v>0</v>
      </c>
      <c r="G41" s="176">
        <f>+SUBTOTAL(9,G8:G40)</f>
        <v>0</v>
      </c>
      <c r="H41" s="176">
        <f>+SUBTOTAL(9,H8:H40)</f>
        <v>0</v>
      </c>
    </row>
  </sheetData>
  <sheetProtection password="C96F" sheet="1"/>
  <mergeCells count="14">
    <mergeCell ref="B31:H31"/>
    <mergeCell ref="A4:B4"/>
    <mergeCell ref="C4:H4"/>
    <mergeCell ref="A5:H5"/>
    <mergeCell ref="B7:H7"/>
    <mergeCell ref="B19:H19"/>
    <mergeCell ref="B23:H23"/>
    <mergeCell ref="B13:H13"/>
    <mergeCell ref="A1:B1"/>
    <mergeCell ref="C1:H1"/>
    <mergeCell ref="A2:B2"/>
    <mergeCell ref="C2:H2"/>
    <mergeCell ref="A3:B3"/>
    <mergeCell ref="C3:H3"/>
  </mergeCells>
  <printOptions/>
  <pageMargins left="0.47" right="0.33" top="0.7480314960629921" bottom="0.7480314960629921" header="0.31496062992125984" footer="0.31496062992125984"/>
  <pageSetup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dimension ref="A1:H13"/>
  <sheetViews>
    <sheetView view="pageBreakPreview" zoomScale="85" zoomScaleSheetLayoutView="85" zoomScalePageLayoutView="0" workbookViewId="0" topLeftCell="A1">
      <selection activeCell="B25" sqref="B25"/>
    </sheetView>
  </sheetViews>
  <sheetFormatPr defaultColWidth="9.140625" defaultRowHeight="15"/>
  <cols>
    <col min="1" max="1" width="9.140625" style="129" customWidth="1"/>
    <col min="2" max="2" width="44.28125" style="131" customWidth="1"/>
    <col min="3" max="3" width="20.00390625" style="131" customWidth="1"/>
    <col min="4" max="4" width="109.140625" style="129" customWidth="1"/>
    <col min="5" max="8" width="30.7109375" style="129" hidden="1" customWidth="1"/>
    <col min="9" max="16384" width="9.140625" style="129" customWidth="1"/>
  </cols>
  <sheetData>
    <row r="1" spans="1:8" ht="21" customHeight="1">
      <c r="A1" s="370" t="s">
        <v>64</v>
      </c>
      <c r="B1" s="371"/>
      <c r="C1" s="346" t="s">
        <v>274</v>
      </c>
      <c r="D1" s="347"/>
      <c r="E1" s="347"/>
      <c r="F1" s="347"/>
      <c r="G1" s="347"/>
      <c r="H1" s="348"/>
    </row>
    <row r="2" spans="1:8" ht="31.5" customHeight="1">
      <c r="A2" s="349" t="s">
        <v>65</v>
      </c>
      <c r="B2" s="350"/>
      <c r="C2" s="351" t="s">
        <v>197</v>
      </c>
      <c r="D2" s="352"/>
      <c r="E2" s="352"/>
      <c r="F2" s="352"/>
      <c r="G2" s="352"/>
      <c r="H2" s="353"/>
    </row>
    <row r="3" spans="1:8" ht="27" customHeight="1">
      <c r="A3" s="372" t="s">
        <v>183</v>
      </c>
      <c r="B3" s="373"/>
      <c r="C3" s="351" t="s">
        <v>195</v>
      </c>
      <c r="D3" s="352"/>
      <c r="E3" s="352"/>
      <c r="F3" s="352"/>
      <c r="G3" s="352"/>
      <c r="H3" s="353"/>
    </row>
    <row r="4" spans="1:8" ht="68.25" customHeight="1" hidden="1">
      <c r="A4" s="356"/>
      <c r="B4" s="357"/>
      <c r="C4" s="357"/>
      <c r="D4" s="357"/>
      <c r="E4" s="357"/>
      <c r="F4" s="357"/>
      <c r="G4" s="357"/>
      <c r="H4" s="358"/>
    </row>
    <row r="5" spans="1:8" ht="30" customHeight="1">
      <c r="A5" s="359" t="s">
        <v>60</v>
      </c>
      <c r="B5" s="360"/>
      <c r="C5" s="361"/>
      <c r="D5" s="362"/>
      <c r="E5" s="362"/>
      <c r="F5" s="362"/>
      <c r="G5" s="362"/>
      <c r="H5" s="363"/>
    </row>
    <row r="6" spans="1:8" ht="70.5" customHeight="1">
      <c r="A6" s="366" t="s">
        <v>241</v>
      </c>
      <c r="B6" s="367"/>
      <c r="C6" s="367"/>
      <c r="D6" s="367"/>
      <c r="E6" s="367"/>
      <c r="F6" s="367"/>
      <c r="G6" s="368"/>
      <c r="H6" s="369"/>
    </row>
    <row r="7" spans="1:8" ht="30">
      <c r="A7" s="178" t="s">
        <v>66</v>
      </c>
      <c r="B7" s="178" t="s">
        <v>104</v>
      </c>
      <c r="C7" s="176" t="s">
        <v>75</v>
      </c>
      <c r="D7" s="176" t="s">
        <v>7</v>
      </c>
      <c r="E7" s="274"/>
      <c r="F7" s="274"/>
      <c r="G7" s="274"/>
      <c r="H7" s="274"/>
    </row>
    <row r="8" spans="1:8" ht="30.75" customHeight="1">
      <c r="A8" s="122">
        <v>1</v>
      </c>
      <c r="B8" s="123" t="s">
        <v>105</v>
      </c>
      <c r="C8" s="124" t="s">
        <v>76</v>
      </c>
      <c r="D8" s="303"/>
      <c r="E8" s="275"/>
      <c r="F8" s="275"/>
      <c r="G8" s="275"/>
      <c r="H8" s="275"/>
    </row>
    <row r="9" spans="1:8" ht="34.5" customHeight="1">
      <c r="A9" s="122">
        <v>2</v>
      </c>
      <c r="B9" s="123" t="s">
        <v>106</v>
      </c>
      <c r="C9" s="124" t="s">
        <v>76</v>
      </c>
      <c r="D9" s="303"/>
      <c r="E9" s="275"/>
      <c r="F9" s="275"/>
      <c r="G9" s="275"/>
      <c r="H9" s="275"/>
    </row>
    <row r="10" spans="1:8" ht="30" customHeight="1">
      <c r="A10" s="122">
        <v>3</v>
      </c>
      <c r="B10" s="123" t="s">
        <v>107</v>
      </c>
      <c r="C10" s="124" t="s">
        <v>76</v>
      </c>
      <c r="D10" s="303"/>
      <c r="E10" s="275"/>
      <c r="F10" s="275"/>
      <c r="G10" s="275"/>
      <c r="H10" s="275"/>
    </row>
    <row r="11" spans="1:8" ht="27.75" customHeight="1">
      <c r="A11" s="122">
        <v>4</v>
      </c>
      <c r="B11" s="123" t="s">
        <v>108</v>
      </c>
      <c r="C11" s="124" t="s">
        <v>76</v>
      </c>
      <c r="D11" s="303"/>
      <c r="E11" s="275"/>
      <c r="F11" s="275"/>
      <c r="G11" s="275"/>
      <c r="H11" s="275"/>
    </row>
    <row r="12" spans="1:8" ht="30" customHeight="1">
      <c r="A12" s="122">
        <v>5</v>
      </c>
      <c r="B12" s="123" t="s">
        <v>109</v>
      </c>
      <c r="C12" s="124" t="s">
        <v>76</v>
      </c>
      <c r="D12" s="303"/>
      <c r="E12" s="275"/>
      <c r="F12" s="275"/>
      <c r="G12" s="275"/>
      <c r="H12" s="275"/>
    </row>
    <row r="13" spans="1:8" ht="37.5" customHeight="1">
      <c r="A13" s="165">
        <v>6</v>
      </c>
      <c r="B13" s="169" t="s">
        <v>110</v>
      </c>
      <c r="C13" s="124" t="s">
        <v>76</v>
      </c>
      <c r="D13" s="133">
        <f>+SUBTOTAL(9,D8:D12)</f>
        <v>0</v>
      </c>
      <c r="E13" s="133">
        <f>+SUBTOTAL(9,E8:E12)</f>
        <v>0</v>
      </c>
      <c r="F13" s="133">
        <f>+SUBTOTAL(9,F8:F12)</f>
        <v>0</v>
      </c>
      <c r="G13" s="133">
        <f>+SUBTOTAL(9,G8:G12)</f>
        <v>0</v>
      </c>
      <c r="H13" s="133">
        <f>+SUBTOTAL(9,H8:H12)</f>
        <v>0</v>
      </c>
    </row>
  </sheetData>
  <sheetProtection password="C96F" sheet="1"/>
  <mergeCells count="10">
    <mergeCell ref="A4:H4"/>
    <mergeCell ref="A5:B5"/>
    <mergeCell ref="C5:H5"/>
    <mergeCell ref="A6:H6"/>
    <mergeCell ref="A1:B1"/>
    <mergeCell ref="C1:H1"/>
    <mergeCell ref="A2:B2"/>
    <mergeCell ref="C2:H2"/>
    <mergeCell ref="A3:B3"/>
    <mergeCell ref="C3:H3"/>
  </mergeCells>
  <printOptions/>
  <pageMargins left="0.4724409448818898" right="0.35433070866141736" top="0.7480314960629921" bottom="0.7480314960629921" header="0.31496062992125984" footer="0.31496062992125984"/>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8">
      <selection activeCell="C9" sqref="C9"/>
    </sheetView>
  </sheetViews>
  <sheetFormatPr defaultColWidth="9.140625" defaultRowHeight="15"/>
  <cols>
    <col min="1" max="1" width="9.140625" style="129" customWidth="1"/>
    <col min="2" max="2" width="38.00390625" style="131" customWidth="1"/>
    <col min="3" max="3" width="20.00390625" style="131" customWidth="1"/>
    <col min="4" max="4" width="31.57421875" style="129" customWidth="1"/>
    <col min="5" max="5" width="33.28125" style="129" customWidth="1"/>
    <col min="6" max="16384" width="9.140625" style="129" customWidth="1"/>
  </cols>
  <sheetData>
    <row r="1" spans="1:5" ht="40.5" customHeight="1">
      <c r="A1" s="374" t="s">
        <v>64</v>
      </c>
      <c r="B1" s="333"/>
      <c r="C1" s="375" t="s">
        <v>274</v>
      </c>
      <c r="D1" s="376"/>
      <c r="E1" s="377"/>
    </row>
    <row r="2" spans="1:5" ht="66.75" customHeight="1">
      <c r="A2" s="336" t="s">
        <v>65</v>
      </c>
      <c r="B2" s="337"/>
      <c r="C2" s="323" t="s">
        <v>197</v>
      </c>
      <c r="D2" s="323"/>
      <c r="E2" s="339"/>
    </row>
    <row r="3" spans="1:5" ht="27" customHeight="1">
      <c r="A3" s="336" t="s">
        <v>183</v>
      </c>
      <c r="B3" s="337"/>
      <c r="C3" s="323" t="s">
        <v>195</v>
      </c>
      <c r="D3" s="323"/>
      <c r="E3" s="339"/>
    </row>
    <row r="4" spans="1:5" ht="103.5" customHeight="1" hidden="1">
      <c r="A4" s="322"/>
      <c r="B4" s="337"/>
      <c r="C4" s="337"/>
      <c r="D4" s="337"/>
      <c r="E4" s="387"/>
    </row>
    <row r="5" spans="1:5" ht="30" customHeight="1">
      <c r="A5" s="322" t="s">
        <v>60</v>
      </c>
      <c r="B5" s="323"/>
      <c r="C5" s="388"/>
      <c r="D5" s="388"/>
      <c r="E5" s="389"/>
    </row>
    <row r="6" spans="1:5" ht="66.75" customHeight="1">
      <c r="A6" s="327" t="s">
        <v>242</v>
      </c>
      <c r="B6" s="328"/>
      <c r="C6" s="328"/>
      <c r="D6" s="328"/>
      <c r="E6" s="330"/>
    </row>
    <row r="7" spans="1:5" ht="35.25" customHeight="1">
      <c r="A7" s="66" t="s">
        <v>66</v>
      </c>
      <c r="B7" s="67" t="s">
        <v>67</v>
      </c>
      <c r="C7" s="67" t="s">
        <v>111</v>
      </c>
      <c r="D7" s="67" t="s">
        <v>112</v>
      </c>
      <c r="E7" s="68" t="s">
        <v>113</v>
      </c>
    </row>
    <row r="8" spans="1:5" ht="33" customHeight="1">
      <c r="A8" s="170">
        <v>1</v>
      </c>
      <c r="B8" s="167" t="s">
        <v>114</v>
      </c>
      <c r="C8" s="179"/>
      <c r="D8" s="180"/>
      <c r="E8" s="181"/>
    </row>
    <row r="9" spans="1:5" ht="33" customHeight="1">
      <c r="A9" s="170">
        <v>1.1</v>
      </c>
      <c r="B9" s="123" t="s">
        <v>223</v>
      </c>
      <c r="C9" s="182"/>
      <c r="D9" s="171"/>
      <c r="E9" s="183">
        <f>+D9*C9</f>
        <v>0</v>
      </c>
    </row>
    <row r="10" spans="1:5" ht="33" customHeight="1">
      <c r="A10" s="170">
        <v>1.2</v>
      </c>
      <c r="B10" s="123" t="s">
        <v>224</v>
      </c>
      <c r="C10" s="182"/>
      <c r="D10" s="180"/>
      <c r="E10" s="183">
        <f>+E9*C10</f>
        <v>0</v>
      </c>
    </row>
    <row r="11" spans="1:5" ht="52.5" customHeight="1">
      <c r="A11" s="170">
        <v>1.3</v>
      </c>
      <c r="B11" s="278" t="s">
        <v>266</v>
      </c>
      <c r="C11" s="179"/>
      <c r="D11" s="180"/>
      <c r="E11" s="181">
        <f>+E10+E9</f>
        <v>0</v>
      </c>
    </row>
    <row r="12" spans="1:5" ht="18.75" customHeight="1">
      <c r="A12" s="170">
        <v>2</v>
      </c>
      <c r="B12" s="381" t="s">
        <v>115</v>
      </c>
      <c r="C12" s="381"/>
      <c r="D12" s="381"/>
      <c r="E12" s="382"/>
    </row>
    <row r="13" spans="1:5" ht="30" customHeight="1">
      <c r="A13" s="170">
        <v>2.1</v>
      </c>
      <c r="B13" s="123" t="s">
        <v>116</v>
      </c>
      <c r="C13" s="182"/>
      <c r="D13" s="171"/>
      <c r="E13" s="183">
        <f>+D13*C13</f>
        <v>0</v>
      </c>
    </row>
    <row r="14" spans="1:5" ht="30" customHeight="1">
      <c r="A14" s="170">
        <v>2.2</v>
      </c>
      <c r="B14" s="123" t="s">
        <v>117</v>
      </c>
      <c r="C14" s="182"/>
      <c r="D14" s="171"/>
      <c r="E14" s="183">
        <f>+D14*C14</f>
        <v>0</v>
      </c>
    </row>
    <row r="15" spans="1:5" ht="30" customHeight="1">
      <c r="A15" s="170">
        <v>2.3</v>
      </c>
      <c r="B15" s="123" t="s">
        <v>118</v>
      </c>
      <c r="C15" s="182"/>
      <c r="D15" s="171"/>
      <c r="E15" s="183">
        <f>+D15*C15</f>
        <v>0</v>
      </c>
    </row>
    <row r="16" spans="1:5" ht="30" customHeight="1">
      <c r="A16" s="170">
        <v>2.4</v>
      </c>
      <c r="B16" s="123" t="s">
        <v>225</v>
      </c>
      <c r="C16" s="184"/>
      <c r="D16" s="180"/>
      <c r="E16" s="181">
        <f>+E15+E14+E13</f>
        <v>0</v>
      </c>
    </row>
    <row r="17" spans="1:5" ht="25.5" customHeight="1">
      <c r="A17" s="66">
        <v>3</v>
      </c>
      <c r="B17" s="381" t="s">
        <v>226</v>
      </c>
      <c r="C17" s="381"/>
      <c r="D17" s="381"/>
      <c r="E17" s="177">
        <f>E16+E11</f>
        <v>0</v>
      </c>
    </row>
    <row r="18" spans="1:5" ht="19.5" customHeight="1">
      <c r="A18" s="66">
        <v>4</v>
      </c>
      <c r="B18" s="381" t="s">
        <v>119</v>
      </c>
      <c r="C18" s="381"/>
      <c r="D18" s="381"/>
      <c r="E18" s="382"/>
    </row>
    <row r="19" spans="1:5" ht="15">
      <c r="A19" s="185"/>
      <c r="B19" s="383" t="s">
        <v>120</v>
      </c>
      <c r="C19" s="383"/>
      <c r="D19" s="383" t="s">
        <v>121</v>
      </c>
      <c r="E19" s="386"/>
    </row>
    <row r="20" spans="1:5" ht="15">
      <c r="A20" s="186">
        <v>4.1</v>
      </c>
      <c r="B20" s="383" t="s">
        <v>58</v>
      </c>
      <c r="C20" s="383"/>
      <c r="D20" s="384"/>
      <c r="E20" s="385"/>
    </row>
    <row r="21" spans="1:5" ht="15">
      <c r="A21" s="186">
        <v>4.2</v>
      </c>
      <c r="B21" s="383" t="s">
        <v>68</v>
      </c>
      <c r="C21" s="383"/>
      <c r="D21" s="384"/>
      <c r="E21" s="385"/>
    </row>
    <row r="22" spans="1:5" ht="15">
      <c r="A22" s="186">
        <v>4.3</v>
      </c>
      <c r="B22" s="383" t="s">
        <v>61</v>
      </c>
      <c r="C22" s="383"/>
      <c r="D22" s="384"/>
      <c r="E22" s="385"/>
    </row>
    <row r="23" spans="1:5" ht="15.75" thickBot="1">
      <c r="A23" s="187">
        <v>4.4</v>
      </c>
      <c r="B23" s="378" t="s">
        <v>184</v>
      </c>
      <c r="C23" s="378"/>
      <c r="D23" s="379"/>
      <c r="E23" s="380"/>
    </row>
  </sheetData>
  <sheetProtection password="C96F" sheet="1"/>
  <mergeCells count="23">
    <mergeCell ref="C3:E3"/>
    <mergeCell ref="A4:E4"/>
    <mergeCell ref="A5:B5"/>
    <mergeCell ref="C5:E5"/>
    <mergeCell ref="A6:E6"/>
    <mergeCell ref="B12:E12"/>
    <mergeCell ref="B22:C22"/>
    <mergeCell ref="D22:E22"/>
    <mergeCell ref="D19:E19"/>
    <mergeCell ref="B20:C20"/>
    <mergeCell ref="D20:E20"/>
    <mergeCell ref="B21:C21"/>
    <mergeCell ref="D21:E21"/>
    <mergeCell ref="A1:B1"/>
    <mergeCell ref="C1:E1"/>
    <mergeCell ref="A2:B2"/>
    <mergeCell ref="C2:E2"/>
    <mergeCell ref="A3:B3"/>
    <mergeCell ref="B23:C23"/>
    <mergeCell ref="D23:E23"/>
    <mergeCell ref="B17:D17"/>
    <mergeCell ref="B18:E18"/>
    <mergeCell ref="B19:C19"/>
  </mergeCells>
  <printOptions/>
  <pageMargins left="0.7086614173228347" right="0.7086614173228347" top="0.6299212598425197" bottom="0.5118110236220472" header="0.31496062992125984" footer="0.31496062992125984"/>
  <pageSetup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codeName="Sheet18"/>
  <dimension ref="A1:II30"/>
  <sheetViews>
    <sheetView showGridLines="0" view="pageBreakPreview" zoomScaleNormal="70" zoomScaleSheetLayoutView="100" workbookViewId="0" topLeftCell="A15">
      <selection activeCell="M22" sqref="M22"/>
    </sheetView>
  </sheetViews>
  <sheetFormatPr defaultColWidth="9.140625" defaultRowHeight="15"/>
  <cols>
    <col min="1" max="1" width="14.57421875" style="138" customWidth="1"/>
    <col min="2" max="2" width="60.57421875" style="138" customWidth="1"/>
    <col min="3" max="3" width="16.57421875" style="138" hidden="1" customWidth="1"/>
    <col min="4" max="4" width="20.28125" style="138" customWidth="1"/>
    <col min="5" max="5" width="12.57421875" style="138" customWidth="1"/>
    <col min="6" max="6" width="14.421875" style="138" hidden="1" customWidth="1"/>
    <col min="7" max="7" width="14.140625" style="138" hidden="1" customWidth="1"/>
    <col min="8" max="9" width="12.140625" style="138" hidden="1" customWidth="1"/>
    <col min="10" max="10" width="9.00390625" style="138" hidden="1" customWidth="1"/>
    <col min="11" max="11" width="19.57421875" style="138" hidden="1" customWidth="1"/>
    <col min="12" max="12" width="14.28125" style="138" hidden="1" customWidth="1"/>
    <col min="13" max="13" width="22.7109375" style="138" customWidth="1"/>
    <col min="14" max="14" width="15.28125" style="139" hidden="1" customWidth="1"/>
    <col min="15" max="15" width="14.28125" style="138" hidden="1" customWidth="1"/>
    <col min="16" max="16" width="17.28125" style="138" hidden="1" customWidth="1"/>
    <col min="17" max="17" width="18.421875" style="138" hidden="1" customWidth="1"/>
    <col min="18" max="18" width="17.421875" style="138" hidden="1" customWidth="1"/>
    <col min="19" max="19" width="14.7109375" style="138" hidden="1" customWidth="1"/>
    <col min="20" max="20" width="14.8515625" style="138" hidden="1" customWidth="1"/>
    <col min="21" max="21" width="16.421875" style="138" hidden="1" customWidth="1"/>
    <col min="22" max="22" width="13.00390625" style="138" hidden="1" customWidth="1"/>
    <col min="23" max="46" width="9.140625" style="138" hidden="1" customWidth="1"/>
    <col min="47" max="47" width="14.140625" style="138" hidden="1" customWidth="1"/>
    <col min="48" max="48" width="14.28125" style="138" hidden="1" customWidth="1"/>
    <col min="49" max="49" width="15.28125" style="138" hidden="1" customWidth="1"/>
    <col min="50" max="50" width="16.57421875" style="138" hidden="1" customWidth="1"/>
    <col min="51" max="51" width="20.57421875" style="138" hidden="1" customWidth="1"/>
    <col min="52" max="52" width="35.140625" style="138" hidden="1" customWidth="1"/>
    <col min="53" max="53" width="36.57421875" style="138" hidden="1" customWidth="1"/>
    <col min="54" max="54" width="18.140625" style="138" hidden="1" customWidth="1"/>
    <col min="55" max="55" width="43.57421875" style="138" hidden="1" customWidth="1"/>
    <col min="56" max="56" width="10.140625" style="138" customWidth="1"/>
    <col min="57" max="238" width="9.140625" style="138" customWidth="1"/>
    <col min="239" max="243" width="9.140625" style="15" customWidth="1"/>
    <col min="244" max="16384" width="9.140625" style="138" customWidth="1"/>
  </cols>
  <sheetData>
    <row r="1" spans="1:243" s="1" customFormat="1" ht="60" customHeight="1" hidden="1">
      <c r="A1" s="396" t="str">
        <f>B2&amp;" BoQ"</f>
        <v> BoQ</v>
      </c>
      <c r="B1" s="397"/>
      <c r="C1" s="397"/>
      <c r="D1" s="397"/>
      <c r="E1" s="397"/>
      <c r="F1" s="397"/>
      <c r="G1" s="397"/>
      <c r="H1" s="397"/>
      <c r="I1" s="397"/>
      <c r="J1" s="397"/>
      <c r="K1" s="397"/>
      <c r="L1" s="397"/>
      <c r="M1" s="69"/>
      <c r="N1" s="69"/>
      <c r="O1" s="70"/>
      <c r="P1" s="70"/>
      <c r="Q1" s="71"/>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72"/>
      <c r="IE1" s="3"/>
      <c r="IF1" s="3"/>
      <c r="IG1" s="3"/>
      <c r="IH1" s="3"/>
      <c r="II1" s="3"/>
    </row>
    <row r="2" spans="1:55" s="1" customFormat="1" ht="77.25" customHeight="1" hidden="1">
      <c r="A2" s="134"/>
      <c r="B2" s="135"/>
      <c r="C2" s="136" t="s">
        <v>6</v>
      </c>
      <c r="D2" s="136"/>
      <c r="E2" s="135"/>
      <c r="J2" s="5"/>
      <c r="K2" s="5"/>
      <c r="L2" s="5"/>
      <c r="O2" s="2"/>
      <c r="P2" s="2"/>
      <c r="Q2" s="3"/>
      <c r="BC2" s="73"/>
    </row>
    <row r="3" spans="1:243" s="1" customFormat="1" ht="105" customHeight="1" hidden="1" thickBot="1">
      <c r="A3" s="74"/>
      <c r="C3" s="1" t="s">
        <v>9</v>
      </c>
      <c r="BC3" s="73"/>
      <c r="IE3" s="3"/>
      <c r="IF3" s="3"/>
      <c r="IG3" s="3"/>
      <c r="IH3" s="3"/>
      <c r="II3" s="3"/>
    </row>
    <row r="4" spans="1:243" s="6" customFormat="1" ht="30.75" customHeight="1">
      <c r="A4" s="155" t="s">
        <v>122</v>
      </c>
      <c r="B4" s="398" t="s">
        <v>274</v>
      </c>
      <c r="C4" s="398"/>
      <c r="D4" s="398"/>
      <c r="E4" s="398"/>
      <c r="F4" s="398"/>
      <c r="G4" s="398"/>
      <c r="H4" s="398"/>
      <c r="I4" s="398"/>
      <c r="J4" s="398"/>
      <c r="K4" s="398"/>
      <c r="L4" s="398"/>
      <c r="M4" s="398"/>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7"/>
      <c r="IE4" s="7"/>
      <c r="IF4" s="7"/>
      <c r="IG4" s="7"/>
      <c r="IH4" s="7"/>
      <c r="II4" s="7"/>
    </row>
    <row r="5" spans="1:243" s="6" customFormat="1" ht="51.75" customHeight="1">
      <c r="A5" s="158" t="s">
        <v>123</v>
      </c>
      <c r="B5" s="399" t="s">
        <v>197</v>
      </c>
      <c r="C5" s="399"/>
      <c r="D5" s="399"/>
      <c r="E5" s="399"/>
      <c r="F5" s="399"/>
      <c r="G5" s="399"/>
      <c r="H5" s="399"/>
      <c r="I5" s="399"/>
      <c r="J5" s="399"/>
      <c r="K5" s="399"/>
      <c r="L5" s="399"/>
      <c r="M5" s="39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60"/>
      <c r="IE5" s="7"/>
      <c r="IF5" s="7"/>
      <c r="IG5" s="7"/>
      <c r="IH5" s="7"/>
      <c r="II5" s="7"/>
    </row>
    <row r="6" spans="1:243" s="6" customFormat="1" ht="37.5" customHeight="1">
      <c r="A6" s="158" t="s">
        <v>183</v>
      </c>
      <c r="B6" s="400" t="s">
        <v>195</v>
      </c>
      <c r="C6" s="401"/>
      <c r="D6" s="401"/>
      <c r="E6" s="401"/>
      <c r="F6" s="401"/>
      <c r="G6" s="401"/>
      <c r="H6" s="401"/>
      <c r="I6" s="401"/>
      <c r="J6" s="401"/>
      <c r="K6" s="401"/>
      <c r="L6" s="401"/>
      <c r="M6" s="40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78"/>
      <c r="IE6" s="7"/>
      <c r="IF6" s="7"/>
      <c r="IG6" s="7"/>
      <c r="IH6" s="7"/>
      <c r="II6" s="7"/>
    </row>
    <row r="7" spans="1:243" s="6" customFormat="1" ht="69.75" customHeight="1" hidden="1">
      <c r="A7" s="402"/>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4"/>
      <c r="BD7" s="78"/>
      <c r="IE7" s="7"/>
      <c r="IF7" s="7"/>
      <c r="IG7" s="7"/>
      <c r="IH7" s="7"/>
      <c r="II7" s="7"/>
    </row>
    <row r="8" spans="1:243" s="6" customFormat="1" ht="84.75" customHeight="1" hidden="1">
      <c r="A8" s="405"/>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162"/>
      <c r="BA8" s="162"/>
      <c r="BB8" s="162"/>
      <c r="BC8" s="162"/>
      <c r="BD8" s="78"/>
      <c r="IE8" s="7"/>
      <c r="IF8" s="7"/>
      <c r="IG8" s="7"/>
      <c r="IH8" s="7"/>
      <c r="II8" s="7"/>
    </row>
    <row r="9" spans="1:243" s="9" customFormat="1" ht="77.25" customHeight="1">
      <c r="A9" s="163" t="s">
        <v>60</v>
      </c>
      <c r="B9" s="390"/>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79"/>
      <c r="IE9" s="10"/>
      <c r="IF9" s="10"/>
      <c r="IG9" s="10"/>
      <c r="IH9" s="10"/>
      <c r="II9" s="10"/>
    </row>
    <row r="10" spans="1:243" s="11" customFormat="1" ht="66" customHeight="1">
      <c r="A10" s="392" t="s">
        <v>247</v>
      </c>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8"/>
      <c r="AZ10" s="308"/>
      <c r="BA10" s="308"/>
      <c r="BB10" s="308"/>
      <c r="BC10" s="308"/>
      <c r="BD10" s="80"/>
      <c r="IE10" s="12"/>
      <c r="IF10" s="12"/>
      <c r="IG10" s="12"/>
      <c r="IH10" s="12"/>
      <c r="II10" s="12"/>
    </row>
    <row r="11" spans="1:243" s="14" customFormat="1" ht="18.75" customHeight="1" hidden="1">
      <c r="A11" s="81" t="s">
        <v>11</v>
      </c>
      <c r="B11" s="13" t="s">
        <v>12</v>
      </c>
      <c r="C11" s="13" t="s">
        <v>12</v>
      </c>
      <c r="D11" s="13" t="s">
        <v>11</v>
      </c>
      <c r="E11" s="13" t="s">
        <v>12</v>
      </c>
      <c r="F11" s="13" t="s">
        <v>13</v>
      </c>
      <c r="G11" s="13" t="s">
        <v>13</v>
      </c>
      <c r="H11" s="13" t="s">
        <v>14</v>
      </c>
      <c r="I11" s="13" t="s">
        <v>12</v>
      </c>
      <c r="J11" s="13" t="s">
        <v>11</v>
      </c>
      <c r="K11" s="13" t="s">
        <v>15</v>
      </c>
      <c r="L11" s="13" t="s">
        <v>12</v>
      </c>
      <c r="M11" s="13" t="s">
        <v>11</v>
      </c>
      <c r="N11" s="13" t="s">
        <v>13</v>
      </c>
      <c r="O11" s="13" t="s">
        <v>13</v>
      </c>
      <c r="P11" s="13" t="s">
        <v>13</v>
      </c>
      <c r="Q11" s="13" t="s">
        <v>13</v>
      </c>
      <c r="R11" s="13" t="s">
        <v>14</v>
      </c>
      <c r="S11" s="13" t="s">
        <v>14</v>
      </c>
      <c r="T11" s="13" t="s">
        <v>13</v>
      </c>
      <c r="U11" s="13" t="s">
        <v>13</v>
      </c>
      <c r="V11" s="13" t="s">
        <v>13</v>
      </c>
      <c r="W11" s="13" t="s">
        <v>13</v>
      </c>
      <c r="X11" s="13" t="s">
        <v>14</v>
      </c>
      <c r="Y11" s="13" t="s">
        <v>14</v>
      </c>
      <c r="Z11" s="13" t="s">
        <v>13</v>
      </c>
      <c r="AA11" s="13" t="s">
        <v>13</v>
      </c>
      <c r="AB11" s="13" t="s">
        <v>13</v>
      </c>
      <c r="AC11" s="13" t="s">
        <v>13</v>
      </c>
      <c r="AD11" s="13" t="s">
        <v>14</v>
      </c>
      <c r="AE11" s="13" t="s">
        <v>14</v>
      </c>
      <c r="AF11" s="13" t="s">
        <v>13</v>
      </c>
      <c r="AG11" s="13" t="s">
        <v>13</v>
      </c>
      <c r="AH11" s="13" t="s">
        <v>13</v>
      </c>
      <c r="AI11" s="13" t="s">
        <v>13</v>
      </c>
      <c r="AJ11" s="13" t="s">
        <v>14</v>
      </c>
      <c r="AK11" s="13" t="s">
        <v>14</v>
      </c>
      <c r="AL11" s="13" t="s">
        <v>13</v>
      </c>
      <c r="AM11" s="13" t="s">
        <v>13</v>
      </c>
      <c r="AN11" s="13" t="s">
        <v>13</v>
      </c>
      <c r="AO11" s="13" t="s">
        <v>13</v>
      </c>
      <c r="AP11" s="13" t="s">
        <v>14</v>
      </c>
      <c r="AQ11" s="13" t="s">
        <v>14</v>
      </c>
      <c r="AR11" s="13" t="s">
        <v>13</v>
      </c>
      <c r="AS11" s="13" t="s">
        <v>13</v>
      </c>
      <c r="AT11" s="13" t="s">
        <v>11</v>
      </c>
      <c r="AU11" s="13" t="s">
        <v>11</v>
      </c>
      <c r="AV11" s="13" t="s">
        <v>14</v>
      </c>
      <c r="AW11" s="13" t="s">
        <v>14</v>
      </c>
      <c r="AX11" s="13" t="s">
        <v>11</v>
      </c>
      <c r="AY11" s="13" t="s">
        <v>11</v>
      </c>
      <c r="AZ11" s="13" t="s">
        <v>16</v>
      </c>
      <c r="BA11" s="13" t="s">
        <v>11</v>
      </c>
      <c r="BB11" s="13" t="s">
        <v>11</v>
      </c>
      <c r="BC11" s="82" t="s">
        <v>12</v>
      </c>
      <c r="BD11" s="83"/>
      <c r="IE11" s="15"/>
      <c r="IF11" s="15"/>
      <c r="IG11" s="15"/>
      <c r="IH11" s="15"/>
      <c r="II11" s="15"/>
    </row>
    <row r="12" spans="1:243" s="14" customFormat="1" ht="54.75" customHeight="1">
      <c r="A12" s="118" t="s">
        <v>0</v>
      </c>
      <c r="B12" s="119" t="s">
        <v>17</v>
      </c>
      <c r="C12" s="194" t="s">
        <v>1</v>
      </c>
      <c r="D12" s="196" t="s">
        <v>229</v>
      </c>
      <c r="E12" s="197" t="s">
        <v>124</v>
      </c>
      <c r="F12" s="196" t="s">
        <v>125</v>
      </c>
      <c r="G12" s="196"/>
      <c r="H12" s="196"/>
      <c r="I12" s="196" t="s">
        <v>20</v>
      </c>
      <c r="J12" s="196" t="s">
        <v>21</v>
      </c>
      <c r="K12" s="196" t="s">
        <v>22</v>
      </c>
      <c r="L12" s="196" t="s">
        <v>126</v>
      </c>
      <c r="M12" s="197" t="s">
        <v>264</v>
      </c>
      <c r="N12" s="195" t="s">
        <v>24</v>
      </c>
      <c r="O12" s="13" t="s">
        <v>25</v>
      </c>
      <c r="P12" s="13" t="s">
        <v>26</v>
      </c>
      <c r="Q12" s="13" t="s">
        <v>27</v>
      </c>
      <c r="R12" s="13"/>
      <c r="S12" s="13"/>
      <c r="T12" s="13" t="s">
        <v>28</v>
      </c>
      <c r="U12" s="13" t="s">
        <v>29</v>
      </c>
      <c r="V12" s="13" t="s">
        <v>30</v>
      </c>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t="s">
        <v>127</v>
      </c>
      <c r="AZ12" s="13"/>
      <c r="BA12" s="84" t="s">
        <v>128</v>
      </c>
      <c r="BB12" s="85" t="s">
        <v>127</v>
      </c>
      <c r="BC12" s="86" t="s">
        <v>129</v>
      </c>
      <c r="BD12" s="192"/>
      <c r="IE12" s="15"/>
      <c r="IF12" s="15"/>
      <c r="IG12" s="15"/>
      <c r="IH12" s="15"/>
      <c r="II12" s="15"/>
    </row>
    <row r="13" spans="1:243" s="14" customFormat="1" ht="15" hidden="1">
      <c r="A13" s="87">
        <v>1</v>
      </c>
      <c r="B13" s="13">
        <v>2</v>
      </c>
      <c r="C13" s="82">
        <v>3</v>
      </c>
      <c r="D13" s="13">
        <v>4</v>
      </c>
      <c r="E13" s="13">
        <v>5</v>
      </c>
      <c r="F13" s="13">
        <v>6</v>
      </c>
      <c r="G13" s="13">
        <v>7</v>
      </c>
      <c r="H13" s="13">
        <v>8</v>
      </c>
      <c r="I13" s="13">
        <v>9</v>
      </c>
      <c r="J13" s="13">
        <v>10</v>
      </c>
      <c r="K13" s="13">
        <v>11</v>
      </c>
      <c r="L13" s="13">
        <v>12</v>
      </c>
      <c r="M13" s="13">
        <v>13</v>
      </c>
      <c r="N13" s="195">
        <v>14</v>
      </c>
      <c r="O13" s="13">
        <v>15</v>
      </c>
      <c r="P13" s="13">
        <v>16</v>
      </c>
      <c r="Q13" s="13">
        <v>17</v>
      </c>
      <c r="R13" s="13">
        <v>18</v>
      </c>
      <c r="S13" s="13">
        <v>19</v>
      </c>
      <c r="T13" s="13">
        <v>20</v>
      </c>
      <c r="U13" s="13">
        <v>21</v>
      </c>
      <c r="V13" s="13">
        <v>22</v>
      </c>
      <c r="W13" s="13">
        <v>23</v>
      </c>
      <c r="X13" s="13">
        <v>24</v>
      </c>
      <c r="Y13" s="13">
        <v>25</v>
      </c>
      <c r="Z13" s="13">
        <v>26</v>
      </c>
      <c r="AA13" s="13">
        <v>27</v>
      </c>
      <c r="AB13" s="13">
        <v>28</v>
      </c>
      <c r="AC13" s="13">
        <v>29</v>
      </c>
      <c r="AD13" s="13">
        <v>30</v>
      </c>
      <c r="AE13" s="13">
        <v>31</v>
      </c>
      <c r="AF13" s="13">
        <v>32</v>
      </c>
      <c r="AG13" s="13">
        <v>33</v>
      </c>
      <c r="AH13" s="13">
        <v>34</v>
      </c>
      <c r="AI13" s="13">
        <v>35</v>
      </c>
      <c r="AJ13" s="13">
        <v>36</v>
      </c>
      <c r="AK13" s="13">
        <v>37</v>
      </c>
      <c r="AL13" s="13">
        <v>38</v>
      </c>
      <c r="AM13" s="13">
        <v>39</v>
      </c>
      <c r="AN13" s="13">
        <v>40</v>
      </c>
      <c r="AO13" s="13">
        <v>41</v>
      </c>
      <c r="AP13" s="13">
        <v>42</v>
      </c>
      <c r="AQ13" s="13">
        <v>43</v>
      </c>
      <c r="AR13" s="13">
        <v>44</v>
      </c>
      <c r="AS13" s="13">
        <v>45</v>
      </c>
      <c r="AT13" s="13">
        <v>46</v>
      </c>
      <c r="AU13" s="13">
        <v>47</v>
      </c>
      <c r="AV13" s="13">
        <v>48</v>
      </c>
      <c r="AW13" s="13">
        <v>49</v>
      </c>
      <c r="AX13" s="13">
        <v>50</v>
      </c>
      <c r="AY13" s="13">
        <v>51</v>
      </c>
      <c r="AZ13" s="13">
        <v>52</v>
      </c>
      <c r="BA13" s="13">
        <v>53</v>
      </c>
      <c r="BB13" s="13">
        <v>54</v>
      </c>
      <c r="BC13" s="82">
        <v>55</v>
      </c>
      <c r="BD13" s="193"/>
      <c r="IE13" s="15"/>
      <c r="IF13" s="15"/>
      <c r="IG13" s="15"/>
      <c r="IH13" s="15"/>
      <c r="II13" s="15"/>
    </row>
    <row r="14" spans="1:243" s="25" customFormat="1" ht="40.5" customHeight="1">
      <c r="A14" s="198">
        <v>1</v>
      </c>
      <c r="B14" s="88" t="s">
        <v>227</v>
      </c>
      <c r="C14" s="137" t="s">
        <v>130</v>
      </c>
      <c r="D14" s="104"/>
      <c r="E14" s="90"/>
      <c r="F14" s="89"/>
      <c r="G14" s="91"/>
      <c r="H14" s="91"/>
      <c r="I14" s="89"/>
      <c r="J14" s="92"/>
      <c r="K14" s="93"/>
      <c r="L14" s="93"/>
      <c r="M14" s="105"/>
      <c r="N14" s="94"/>
      <c r="O14" s="94"/>
      <c r="P14" s="95"/>
      <c r="Q14" s="94"/>
      <c r="R14" s="94"/>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7"/>
      <c r="BB14" s="98"/>
      <c r="BC14" s="99"/>
      <c r="BD14" s="191"/>
      <c r="BE14" s="25" t="s">
        <v>131</v>
      </c>
      <c r="IE14" s="26">
        <v>1</v>
      </c>
      <c r="IF14" s="26" t="s">
        <v>34</v>
      </c>
      <c r="IG14" s="26" t="s">
        <v>35</v>
      </c>
      <c r="IH14" s="26">
        <v>10</v>
      </c>
      <c r="II14" s="26" t="s">
        <v>36</v>
      </c>
    </row>
    <row r="15" spans="1:243" s="25" customFormat="1" ht="36.75" customHeight="1">
      <c r="A15" s="198">
        <v>1.01</v>
      </c>
      <c r="B15" s="298" t="s">
        <v>271</v>
      </c>
      <c r="C15" s="213" t="s">
        <v>132</v>
      </c>
      <c r="D15" s="277"/>
      <c r="E15" s="204" t="s">
        <v>228</v>
      </c>
      <c r="F15" s="214">
        <v>1</v>
      </c>
      <c r="G15" s="215"/>
      <c r="H15" s="216"/>
      <c r="I15" s="217" t="s">
        <v>39</v>
      </c>
      <c r="J15" s="218">
        <f aca="true" t="shared" si="0" ref="J15:J23">IF(I15="Less(-)",-1,1)</f>
        <v>1</v>
      </c>
      <c r="K15" s="215" t="s">
        <v>53</v>
      </c>
      <c r="L15" s="215" t="s">
        <v>7</v>
      </c>
      <c r="M15" s="125"/>
      <c r="N15" s="219"/>
      <c r="O15" s="220"/>
      <c r="P15" s="221"/>
      <c r="Q15" s="220"/>
      <c r="R15" s="220"/>
      <c r="S15" s="222"/>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t="e">
        <f>D15*#REF!</f>
        <v>#REF!</v>
      </c>
      <c r="AZ15" s="223"/>
      <c r="BA15" s="224" t="e">
        <f>total_amount_ba($B$2,$D$2,D15,F15,J15,K15,#REF!)</f>
        <v>#VALUE!</v>
      </c>
      <c r="BB15" s="224" t="e">
        <f aca="true" t="shared" si="1" ref="BB15:BB23">BA15+SUM(N15:AZ15)</f>
        <v>#VALUE!</v>
      </c>
      <c r="BC15" s="225" t="e">
        <f aca="true" t="shared" si="2" ref="BC15:BC23">SpellNumber(L15,BB15)</f>
        <v>#VALUE!</v>
      </c>
      <c r="BD15" s="191"/>
      <c r="IE15" s="26">
        <v>1.01</v>
      </c>
      <c r="IF15" s="26" t="s">
        <v>40</v>
      </c>
      <c r="IG15" s="26" t="s">
        <v>35</v>
      </c>
      <c r="IH15" s="26">
        <v>123.223</v>
      </c>
      <c r="II15" s="26" t="s">
        <v>38</v>
      </c>
    </row>
    <row r="16" spans="1:243" s="25" customFormat="1" ht="36.75" customHeight="1">
      <c r="A16" s="198">
        <v>1.02</v>
      </c>
      <c r="B16" s="117" t="s">
        <v>199</v>
      </c>
      <c r="C16" s="213" t="s">
        <v>134</v>
      </c>
      <c r="D16" s="299">
        <v>3750</v>
      </c>
      <c r="E16" s="204" t="s">
        <v>228</v>
      </c>
      <c r="F16" s="214">
        <v>1</v>
      </c>
      <c r="G16" s="215"/>
      <c r="H16" s="215"/>
      <c r="I16" s="217" t="s">
        <v>39</v>
      </c>
      <c r="J16" s="218">
        <f t="shared" si="0"/>
        <v>1</v>
      </c>
      <c r="K16" s="215" t="s">
        <v>53</v>
      </c>
      <c r="L16" s="215" t="s">
        <v>7</v>
      </c>
      <c r="M16" s="125"/>
      <c r="N16" s="226"/>
      <c r="O16" s="227"/>
      <c r="P16" s="228"/>
      <c r="Q16" s="227"/>
      <c r="R16" s="227"/>
      <c r="S16" s="229"/>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t="e">
        <f>D16*#REF!</f>
        <v>#REF!</v>
      </c>
      <c r="AZ16" s="230"/>
      <c r="BA16" s="231" t="e">
        <f>total_amount_ba($B$2,$D$2,D16,F16,J16,K16,#REF!)</f>
        <v>#VALUE!</v>
      </c>
      <c r="BB16" s="231" t="e">
        <f t="shared" si="1"/>
        <v>#VALUE!</v>
      </c>
      <c r="BC16" s="232" t="e">
        <f t="shared" si="2"/>
        <v>#VALUE!</v>
      </c>
      <c r="BD16" s="191"/>
      <c r="IE16" s="26">
        <v>1.02</v>
      </c>
      <c r="IF16" s="26" t="s">
        <v>42</v>
      </c>
      <c r="IG16" s="26" t="s">
        <v>43</v>
      </c>
      <c r="IH16" s="26">
        <v>213</v>
      </c>
      <c r="II16" s="26" t="s">
        <v>38</v>
      </c>
    </row>
    <row r="17" spans="1:243" s="25" customFormat="1" ht="36.75" customHeight="1">
      <c r="A17" s="198">
        <v>1.03</v>
      </c>
      <c r="B17" s="117" t="s">
        <v>200</v>
      </c>
      <c r="C17" s="213" t="s">
        <v>135</v>
      </c>
      <c r="D17" s="299">
        <v>3750</v>
      </c>
      <c r="E17" s="204" t="s">
        <v>228</v>
      </c>
      <c r="F17" s="214">
        <v>1</v>
      </c>
      <c r="G17" s="215"/>
      <c r="H17" s="215"/>
      <c r="I17" s="217" t="s">
        <v>39</v>
      </c>
      <c r="J17" s="218">
        <f t="shared" si="0"/>
        <v>1</v>
      </c>
      <c r="K17" s="215" t="s">
        <v>53</v>
      </c>
      <c r="L17" s="215" t="s">
        <v>7</v>
      </c>
      <c r="M17" s="125"/>
      <c r="N17" s="226"/>
      <c r="O17" s="227"/>
      <c r="P17" s="228"/>
      <c r="Q17" s="227"/>
      <c r="R17" s="227"/>
      <c r="S17" s="229"/>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t="e">
        <f>D17*#REF!</f>
        <v>#REF!</v>
      </c>
      <c r="AZ17" s="230"/>
      <c r="BA17" s="231" t="e">
        <f>total_amount_ba($B$2,$D$2,D17,F17,J17,K17,#REF!)</f>
        <v>#VALUE!</v>
      </c>
      <c r="BB17" s="231" t="e">
        <f t="shared" si="1"/>
        <v>#VALUE!</v>
      </c>
      <c r="BC17" s="232" t="e">
        <f t="shared" si="2"/>
        <v>#VALUE!</v>
      </c>
      <c r="BD17" s="191"/>
      <c r="IE17" s="26">
        <v>3</v>
      </c>
      <c r="IF17" s="26" t="s">
        <v>47</v>
      </c>
      <c r="IG17" s="26" t="s">
        <v>48</v>
      </c>
      <c r="IH17" s="26">
        <v>10</v>
      </c>
      <c r="II17" s="26" t="s">
        <v>38</v>
      </c>
    </row>
    <row r="18" spans="1:243" s="25" customFormat="1" ht="39" customHeight="1">
      <c r="A18" s="198">
        <v>1.04</v>
      </c>
      <c r="B18" s="117" t="s">
        <v>234</v>
      </c>
      <c r="C18" s="213" t="s">
        <v>136</v>
      </c>
      <c r="D18" s="299">
        <v>53.69</v>
      </c>
      <c r="E18" s="204" t="s">
        <v>201</v>
      </c>
      <c r="F18" s="214">
        <v>1</v>
      </c>
      <c r="G18" s="215"/>
      <c r="H18" s="216"/>
      <c r="I18" s="217" t="s">
        <v>39</v>
      </c>
      <c r="J18" s="218">
        <f t="shared" si="0"/>
        <v>1</v>
      </c>
      <c r="K18" s="215" t="s">
        <v>53</v>
      </c>
      <c r="L18" s="215" t="s">
        <v>7</v>
      </c>
      <c r="M18" s="125"/>
      <c r="N18" s="226"/>
      <c r="O18" s="227"/>
      <c r="P18" s="228"/>
      <c r="Q18" s="227"/>
      <c r="R18" s="227"/>
      <c r="S18" s="229"/>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t="e">
        <f>D18*#REF!</f>
        <v>#REF!</v>
      </c>
      <c r="AZ18" s="230"/>
      <c r="BA18" s="231" t="e">
        <f>total_amount_ba($B$2,$D$2,D18,F18,J18,K18,#REF!)</f>
        <v>#VALUE!</v>
      </c>
      <c r="BB18" s="231" t="e">
        <f t="shared" si="1"/>
        <v>#VALUE!</v>
      </c>
      <c r="BC18" s="232" t="e">
        <f t="shared" si="2"/>
        <v>#VALUE!</v>
      </c>
      <c r="BD18" s="191"/>
      <c r="IE18" s="26">
        <v>1.01</v>
      </c>
      <c r="IF18" s="26" t="s">
        <v>40</v>
      </c>
      <c r="IG18" s="26" t="s">
        <v>35</v>
      </c>
      <c r="IH18" s="26">
        <v>123.223</v>
      </c>
      <c r="II18" s="26" t="s">
        <v>38</v>
      </c>
    </row>
    <row r="19" spans="1:243" s="25" customFormat="1" ht="36.75" customHeight="1">
      <c r="A19" s="198">
        <v>1.05</v>
      </c>
      <c r="B19" s="117" t="s">
        <v>233</v>
      </c>
      <c r="C19" s="213" t="s">
        <v>137</v>
      </c>
      <c r="D19" s="299" t="s">
        <v>270</v>
      </c>
      <c r="E19" s="204" t="s">
        <v>201</v>
      </c>
      <c r="F19" s="214">
        <v>1</v>
      </c>
      <c r="G19" s="215"/>
      <c r="H19" s="215"/>
      <c r="I19" s="217" t="s">
        <v>39</v>
      </c>
      <c r="J19" s="218">
        <f t="shared" si="0"/>
        <v>1</v>
      </c>
      <c r="K19" s="215" t="s">
        <v>53</v>
      </c>
      <c r="L19" s="215" t="s">
        <v>7</v>
      </c>
      <c r="M19" s="125"/>
      <c r="N19" s="226"/>
      <c r="O19" s="227"/>
      <c r="P19" s="228"/>
      <c r="Q19" s="227"/>
      <c r="R19" s="227"/>
      <c r="S19" s="229"/>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t="e">
        <f>D19*#REF!</f>
        <v>#VALUE!</v>
      </c>
      <c r="AZ19" s="230"/>
      <c r="BA19" s="231" t="e">
        <f>total_amount_ba($B$2,$D$2,D19,F19,J19,K19,#REF!)</f>
        <v>#VALUE!</v>
      </c>
      <c r="BB19" s="231" t="e">
        <f t="shared" si="1"/>
        <v>#VALUE!</v>
      </c>
      <c r="BC19" s="232" t="e">
        <f t="shared" si="2"/>
        <v>#VALUE!</v>
      </c>
      <c r="BD19" s="191"/>
      <c r="IE19" s="26">
        <v>1.02</v>
      </c>
      <c r="IF19" s="26" t="s">
        <v>42</v>
      </c>
      <c r="IG19" s="26" t="s">
        <v>43</v>
      </c>
      <c r="IH19" s="26">
        <v>213</v>
      </c>
      <c r="II19" s="26" t="s">
        <v>38</v>
      </c>
    </row>
    <row r="20" spans="1:243" s="25" customFormat="1" ht="39.75" customHeight="1">
      <c r="A20" s="198">
        <v>1.06</v>
      </c>
      <c r="B20" s="117" t="s">
        <v>220</v>
      </c>
      <c r="C20" s="213" t="s">
        <v>138</v>
      </c>
      <c r="D20" s="299">
        <v>28</v>
      </c>
      <c r="E20" s="204" t="s">
        <v>201</v>
      </c>
      <c r="F20" s="214">
        <v>1</v>
      </c>
      <c r="G20" s="215"/>
      <c r="H20" s="215"/>
      <c r="I20" s="217" t="s">
        <v>39</v>
      </c>
      <c r="J20" s="218">
        <f t="shared" si="0"/>
        <v>1</v>
      </c>
      <c r="K20" s="215" t="s">
        <v>53</v>
      </c>
      <c r="L20" s="215" t="s">
        <v>7</v>
      </c>
      <c r="M20" s="125"/>
      <c r="N20" s="226"/>
      <c r="O20" s="227"/>
      <c r="P20" s="228"/>
      <c r="Q20" s="227"/>
      <c r="R20" s="227"/>
      <c r="S20" s="229"/>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t="e">
        <f>D20*#REF!</f>
        <v>#REF!</v>
      </c>
      <c r="AZ20" s="230"/>
      <c r="BA20" s="231" t="e">
        <f>total_amount_ba($B$2,$D$2,D20,F20,J20,K20,#REF!)</f>
        <v>#VALUE!</v>
      </c>
      <c r="BB20" s="231" t="e">
        <f t="shared" si="1"/>
        <v>#VALUE!</v>
      </c>
      <c r="BC20" s="232" t="e">
        <f t="shared" si="2"/>
        <v>#VALUE!</v>
      </c>
      <c r="BD20" s="191"/>
      <c r="IE20" s="26">
        <v>3</v>
      </c>
      <c r="IF20" s="26" t="s">
        <v>47</v>
      </c>
      <c r="IG20" s="26" t="s">
        <v>48</v>
      </c>
      <c r="IH20" s="26">
        <v>10</v>
      </c>
      <c r="II20" s="26" t="s">
        <v>38</v>
      </c>
    </row>
    <row r="21" spans="1:243" s="25" customFormat="1" ht="39.75" customHeight="1">
      <c r="A21" s="198">
        <v>1.07</v>
      </c>
      <c r="B21" s="117" t="s">
        <v>221</v>
      </c>
      <c r="C21" s="213"/>
      <c r="D21" s="299">
        <v>800</v>
      </c>
      <c r="E21" s="204" t="s">
        <v>133</v>
      </c>
      <c r="F21" s="214"/>
      <c r="G21" s="215"/>
      <c r="H21" s="215"/>
      <c r="I21" s="217"/>
      <c r="J21" s="218"/>
      <c r="K21" s="215"/>
      <c r="L21" s="215"/>
      <c r="M21" s="125"/>
      <c r="N21" s="226"/>
      <c r="O21" s="227"/>
      <c r="P21" s="228"/>
      <c r="Q21" s="227"/>
      <c r="R21" s="227"/>
      <c r="S21" s="229"/>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1"/>
      <c r="BB21" s="231"/>
      <c r="BC21" s="232"/>
      <c r="BD21" s="191"/>
      <c r="IE21" s="26"/>
      <c r="IF21" s="26"/>
      <c r="IG21" s="26"/>
      <c r="IH21" s="26"/>
      <c r="II21" s="26"/>
    </row>
    <row r="22" spans="1:243" s="25" customFormat="1" ht="39.75" customHeight="1">
      <c r="A22" s="198">
        <v>1.08</v>
      </c>
      <c r="B22" s="117" t="s">
        <v>235</v>
      </c>
      <c r="C22" s="213"/>
      <c r="D22" s="299">
        <v>35.75</v>
      </c>
      <c r="E22" s="204" t="s">
        <v>201</v>
      </c>
      <c r="F22" s="214"/>
      <c r="G22" s="215"/>
      <c r="H22" s="215"/>
      <c r="I22" s="217"/>
      <c r="J22" s="218"/>
      <c r="K22" s="215"/>
      <c r="L22" s="215"/>
      <c r="M22" s="125"/>
      <c r="N22" s="226"/>
      <c r="O22" s="227"/>
      <c r="P22" s="228"/>
      <c r="Q22" s="227"/>
      <c r="R22" s="227"/>
      <c r="S22" s="229"/>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1"/>
      <c r="BB22" s="231"/>
      <c r="BC22" s="232"/>
      <c r="BD22" s="191"/>
      <c r="IE22" s="26"/>
      <c r="IF22" s="26"/>
      <c r="IG22" s="26"/>
      <c r="IH22" s="26"/>
      <c r="II22" s="26"/>
    </row>
    <row r="23" spans="1:243" s="25" customFormat="1" ht="36.75" customHeight="1">
      <c r="A23" s="198">
        <v>1.09</v>
      </c>
      <c r="B23" s="117" t="s">
        <v>237</v>
      </c>
      <c r="C23" s="213" t="s">
        <v>137</v>
      </c>
      <c r="D23" s="299">
        <v>4</v>
      </c>
      <c r="E23" s="204" t="s">
        <v>236</v>
      </c>
      <c r="F23" s="214">
        <v>1</v>
      </c>
      <c r="G23" s="215"/>
      <c r="H23" s="215"/>
      <c r="I23" s="217" t="s">
        <v>39</v>
      </c>
      <c r="J23" s="218">
        <f t="shared" si="0"/>
        <v>1</v>
      </c>
      <c r="K23" s="215" t="s">
        <v>53</v>
      </c>
      <c r="L23" s="215" t="s">
        <v>7</v>
      </c>
      <c r="M23" s="125"/>
      <c r="N23" s="226"/>
      <c r="O23" s="227"/>
      <c r="P23" s="228"/>
      <c r="Q23" s="227"/>
      <c r="R23" s="227"/>
      <c r="S23" s="229"/>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t="e">
        <f>D23*#REF!</f>
        <v>#REF!</v>
      </c>
      <c r="AZ23" s="230"/>
      <c r="BA23" s="231" t="e">
        <f>total_amount_ba($B$2,$D$2,D23,F23,J23,K23,#REF!)</f>
        <v>#VALUE!</v>
      </c>
      <c r="BB23" s="231" t="e">
        <f t="shared" si="1"/>
        <v>#VALUE!</v>
      </c>
      <c r="BC23" s="232" t="e">
        <f t="shared" si="2"/>
        <v>#VALUE!</v>
      </c>
      <c r="BD23" s="191"/>
      <c r="IE23" s="26">
        <v>1.02</v>
      </c>
      <c r="IF23" s="26" t="s">
        <v>42</v>
      </c>
      <c r="IG23" s="26" t="s">
        <v>43</v>
      </c>
      <c r="IH23" s="26">
        <v>213</v>
      </c>
      <c r="II23" s="26" t="s">
        <v>38</v>
      </c>
    </row>
    <row r="24" spans="1:243" s="25" customFormat="1" ht="32.25" customHeight="1" hidden="1">
      <c r="A24" s="100">
        <v>3</v>
      </c>
      <c r="B24" s="101" t="s">
        <v>139</v>
      </c>
      <c r="C24" s="233" t="s">
        <v>140</v>
      </c>
      <c r="D24" s="234"/>
      <c r="E24" s="235"/>
      <c r="F24" s="234"/>
      <c r="G24" s="236"/>
      <c r="H24" s="236"/>
      <c r="I24" s="234"/>
      <c r="J24" s="235"/>
      <c r="K24" s="212"/>
      <c r="L24" s="212"/>
      <c r="M24" s="237"/>
      <c r="N24" s="238"/>
      <c r="O24" s="211"/>
      <c r="P24" s="239"/>
      <c r="Q24" s="211"/>
      <c r="R24" s="211"/>
      <c r="S24" s="240"/>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23" t="e">
        <f>SUM(AY15:AY23)</f>
        <v>#REF!</v>
      </c>
      <c r="AZ24" s="241"/>
      <c r="BA24" s="242"/>
      <c r="BB24" s="243"/>
      <c r="BC24" s="244"/>
      <c r="BE24" s="25" t="s">
        <v>131</v>
      </c>
      <c r="IE24" s="26">
        <v>1</v>
      </c>
      <c r="IF24" s="26" t="s">
        <v>34</v>
      </c>
      <c r="IG24" s="26" t="s">
        <v>35</v>
      </c>
      <c r="IH24" s="26">
        <v>10</v>
      </c>
      <c r="II24" s="26" t="s">
        <v>36</v>
      </c>
    </row>
    <row r="25" spans="1:243" s="25" customFormat="1" ht="69.75" customHeight="1" hidden="1">
      <c r="A25" s="102">
        <v>4</v>
      </c>
      <c r="B25" s="103" t="s">
        <v>141</v>
      </c>
      <c r="C25" s="245" t="s">
        <v>142</v>
      </c>
      <c r="D25" s="246"/>
      <c r="E25" s="247"/>
      <c r="F25" s="248"/>
      <c r="G25" s="249"/>
      <c r="H25" s="249"/>
      <c r="I25" s="248"/>
      <c r="J25" s="247"/>
      <c r="K25" s="250"/>
      <c r="L25" s="250"/>
      <c r="M25" s="251"/>
      <c r="N25" s="252"/>
      <c r="O25" s="253"/>
      <c r="P25" s="239"/>
      <c r="Q25" s="253"/>
      <c r="R25" s="253"/>
      <c r="S25" s="240"/>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30" t="e">
        <f>AY24/15312</f>
        <v>#REF!</v>
      </c>
      <c r="AZ25" s="254"/>
      <c r="BA25" s="255"/>
      <c r="BB25" s="256"/>
      <c r="BC25" s="257"/>
      <c r="BE25" s="25" t="s">
        <v>131</v>
      </c>
      <c r="IE25" s="26">
        <v>1</v>
      </c>
      <c r="IF25" s="26" t="s">
        <v>34</v>
      </c>
      <c r="IG25" s="26" t="s">
        <v>35</v>
      </c>
      <c r="IH25" s="26">
        <v>10</v>
      </c>
      <c r="II25" s="26" t="s">
        <v>36</v>
      </c>
    </row>
    <row r="26" spans="1:243" s="25" customFormat="1" ht="33" customHeight="1" hidden="1">
      <c r="A26" s="106" t="s">
        <v>50</v>
      </c>
      <c r="B26" s="107"/>
      <c r="C26" s="246"/>
      <c r="D26" s="234"/>
      <c r="E26" s="234"/>
      <c r="F26" s="234"/>
      <c r="G26" s="234"/>
      <c r="H26" s="258"/>
      <c r="I26" s="258"/>
      <c r="J26" s="258"/>
      <c r="K26" s="258"/>
      <c r="L26" s="234"/>
      <c r="M26" s="259"/>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1" t="e">
        <f>SUM(#REF!)</f>
        <v>#REF!</v>
      </c>
      <c r="BB26" s="261" t="e">
        <f>SUM(#REF!)</f>
        <v>#REF!</v>
      </c>
      <c r="BC26" s="262" t="e">
        <f>SpellNumber($E$2,BB26)</f>
        <v>#VALUE!</v>
      </c>
      <c r="IE26" s="26">
        <v>4</v>
      </c>
      <c r="IF26" s="26" t="s">
        <v>42</v>
      </c>
      <c r="IG26" s="26" t="s">
        <v>49</v>
      </c>
      <c r="IH26" s="26">
        <v>10</v>
      </c>
      <c r="II26" s="26" t="s">
        <v>38</v>
      </c>
    </row>
    <row r="27" spans="1:243" s="48" customFormat="1" ht="39" customHeight="1" hidden="1">
      <c r="A27" s="107" t="s">
        <v>55</v>
      </c>
      <c r="B27" s="108"/>
      <c r="C27" s="263"/>
      <c r="D27" s="205"/>
      <c r="E27" s="206" t="s">
        <v>51</v>
      </c>
      <c r="F27" s="207"/>
      <c r="G27" s="264"/>
      <c r="H27" s="265"/>
      <c r="I27" s="265"/>
      <c r="J27" s="265"/>
      <c r="K27" s="208"/>
      <c r="L27" s="209"/>
      <c r="M27" s="210"/>
      <c r="N27" s="266"/>
      <c r="O27" s="267"/>
      <c r="P27" s="267"/>
      <c r="Q27" s="267"/>
      <c r="R27" s="267"/>
      <c r="S27" s="267"/>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8">
        <f>IF(ISBLANK(F27),0,IF(E27="Excess (+)",ROUND(BA26+(BA26*F27),2),IF(E27="Less (-)",ROUND(BA26+(BA26*F27*(-1)),2),0)))</f>
        <v>0</v>
      </c>
      <c r="BB27" s="269">
        <f>ROUND(BA27,0)</f>
        <v>0</v>
      </c>
      <c r="BC27" s="270" t="str">
        <f>SpellNumber(L27,BB27)</f>
        <v> Zero Only</v>
      </c>
      <c r="IE27" s="49"/>
      <c r="IF27" s="49"/>
      <c r="IG27" s="49"/>
      <c r="IH27" s="49"/>
      <c r="II27" s="49"/>
    </row>
    <row r="28" spans="1:243" s="48" customFormat="1" ht="51" customHeight="1" hidden="1">
      <c r="A28" s="106" t="s">
        <v>54</v>
      </c>
      <c r="B28" s="106"/>
      <c r="C28" s="393" t="e">
        <f>SpellNumber($E$2,BB26)</f>
        <v>#VALUE!</v>
      </c>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4"/>
      <c r="AZ28" s="394"/>
      <c r="BA28" s="394"/>
      <c r="BB28" s="394"/>
      <c r="BC28" s="395"/>
      <c r="IE28" s="49"/>
      <c r="IF28" s="49"/>
      <c r="IG28" s="49"/>
      <c r="IH28" s="49"/>
      <c r="II28" s="49"/>
    </row>
    <row r="29" spans="1:55" ht="36.75" customHeight="1">
      <c r="A29" s="203">
        <v>1.1</v>
      </c>
      <c r="B29" s="200" t="s">
        <v>263</v>
      </c>
      <c r="C29" s="271"/>
      <c r="D29" s="271">
        <v>600</v>
      </c>
      <c r="E29" s="204" t="s">
        <v>228</v>
      </c>
      <c r="F29" s="271"/>
      <c r="G29" s="271"/>
      <c r="H29" s="271"/>
      <c r="I29" s="271"/>
      <c r="J29" s="271"/>
      <c r="K29" s="271"/>
      <c r="L29" s="271"/>
      <c r="M29" s="125"/>
      <c r="N29" s="272"/>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row>
    <row r="30" spans="1:2" ht="25.5" customHeight="1">
      <c r="A30" s="300" t="s">
        <v>272</v>
      </c>
      <c r="B30" s="427" t="s">
        <v>273</v>
      </c>
    </row>
  </sheetData>
  <sheetProtection password="C96F" sheet="1" selectLockedCells="1"/>
  <mergeCells count="9">
    <mergeCell ref="B9:BC9"/>
    <mergeCell ref="A10:BC10"/>
    <mergeCell ref="C28:BC28"/>
    <mergeCell ref="A1:L1"/>
    <mergeCell ref="B4:M4"/>
    <mergeCell ref="B5:M5"/>
    <mergeCell ref="B6:M6"/>
    <mergeCell ref="A7:BC7"/>
    <mergeCell ref="A8:AY8"/>
  </mergeCells>
  <dataValidations count="19">
    <dataValidation type="list" showInputMessage="1" showErrorMessage="1" promptTitle="Less or Excess" prompt="Please select either LESS  ( - )  or  EXCESS  ( + )" errorTitle="Please enter valid values only" error="Please select either LESS ( - ) or  EXCESS  ( + )" sqref="E27">
      <formula1>IF(ISBLANK(F27),$A$3:$C$3,$B$3:$C$3)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7">
      <formula1>0</formula1>
      <formula2>IF(E27&lt;&gt;"Select",99.9,0)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7">
      <formula1>IF(E27&lt;&gt;"Select",0,-1)</formula1>
      <formula2>IF(E27&lt;&gt;"Select",99.99,-1)</formula2>
    </dataValidation>
    <dataValidation allowBlank="1" showInputMessage="1" showErrorMessage="1" promptTitle="Units" prompt="Please enter Units in text" sqref="E24:E25 E14"/>
    <dataValidation type="decimal" allowBlank="1" showErrorMessage="1" promptTitle="Rate Entry" prompt="Please enter the Basic Price in Rupees for this item. " errorTitle="Invaid Entry" error="Only Numeric Values are allowed. " sqref="G24:G25 G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H24:H25 G15:H23 H14">
      <formula1>0</formula1>
      <formula2>999999999999999</formula2>
    </dataValidation>
    <dataValidation type="decimal" allowBlank="1" showInputMessage="1" showErrorMessage="1" promptTitle="Quantity" prompt="Please enter the Quantity for this item. " errorTitle="Invalid Entry" error="Only Numeric Values are allowed. " sqref="D24:D25 F14:F25 D1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4: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25">
      <formula1>0</formula1>
      <formula2>999999999999999</formula2>
    </dataValidation>
    <dataValidation type="list" allowBlank="1" showInputMessage="1" showErrorMessage="1" sqref="L14:L25">
      <formula1>"INR,USD,EURO,JPY"</formula1>
    </dataValidation>
    <dataValidation allowBlank="1" showInputMessage="1" showErrorMessage="1" promptTitle="Addition / Deduction" prompt="Please Choose the correct One" sqref="J14:J25"/>
    <dataValidation type="list" showInputMessage="1" showErrorMessage="1" sqref="I14:I25">
      <formula1>"Excess(+), Less(-)"</formula1>
    </dataValidation>
    <dataValidation type="decimal" allowBlank="1" showInputMessage="1" showErrorMessage="1" errorTitle="Invalid Entry" error="Only Numeric Values are allowed. " sqref="A14:A25">
      <formula1>0</formula1>
      <formula2>999999999999999</formula2>
    </dataValidation>
    <dataValidation allowBlank="1" showInputMessage="1" showErrorMessage="1" promptTitle="Itemcode/Make" prompt="Please enter text" sqref="C14:C25"/>
    <dataValidation type="list" allowBlank="1" showInputMessage="1" showErrorMessage="1" sqref="C2">
      <formula1>"Normal, SingleWindow, Alternate"</formula1>
    </dataValidation>
    <dataValidation type="list" allowBlank="1" showInputMessage="1" showErrorMessage="1" sqref="K14:K25">
      <formula1>"Partial Conversion, Full Conversion"</formula1>
    </dataValidation>
  </dataValidations>
  <printOptions/>
  <pageMargins left="0.8" right="0.31496062992125984" top="0.5905511811023623" bottom="0.5118110236220472" header="0.31496062992125984" footer="0.3149606299212598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BI56"/>
  <sheetViews>
    <sheetView view="pageBreakPreview" zoomScale="85" zoomScaleNormal="80" zoomScaleSheetLayoutView="85" zoomScalePageLayoutView="0" workbookViewId="0" topLeftCell="A1">
      <selection activeCell="F20" sqref="F20"/>
    </sheetView>
  </sheetViews>
  <sheetFormatPr defaultColWidth="9.140625" defaultRowHeight="15"/>
  <cols>
    <col min="1" max="1" width="16.00390625" style="129" customWidth="1"/>
    <col min="2" max="2" width="30.00390625" style="129" customWidth="1"/>
    <col min="3" max="3" width="33.8515625" style="129" customWidth="1"/>
    <col min="4" max="4" width="34.8515625" style="129" customWidth="1"/>
    <col min="5" max="5" width="35.28125" style="129" customWidth="1"/>
    <col min="6" max="6" width="37.00390625" style="129" customWidth="1"/>
    <col min="7" max="7" width="40.57421875" style="129" customWidth="1"/>
    <col min="8" max="16384" width="9.140625" style="129" customWidth="1"/>
  </cols>
  <sheetData>
    <row r="1" spans="1:61" ht="32.25" customHeight="1">
      <c r="A1" s="75" t="s">
        <v>143</v>
      </c>
      <c r="B1" s="410" t="s">
        <v>274</v>
      </c>
      <c r="C1" s="411"/>
      <c r="D1" s="411"/>
      <c r="E1" s="411"/>
      <c r="F1" s="411"/>
      <c r="G1" s="412"/>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140"/>
      <c r="BI1" s="140"/>
    </row>
    <row r="2" spans="1:61" ht="39" customHeight="1">
      <c r="A2" s="76" t="s">
        <v>144</v>
      </c>
      <c r="B2" s="318" t="s">
        <v>197</v>
      </c>
      <c r="C2" s="304"/>
      <c r="D2" s="304"/>
      <c r="E2" s="304"/>
      <c r="F2" s="304"/>
      <c r="G2" s="413"/>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140"/>
      <c r="BI2" s="140"/>
    </row>
    <row r="3" spans="1:61" ht="33.75" customHeight="1">
      <c r="A3" s="76" t="s">
        <v>182</v>
      </c>
      <c r="B3" s="318" t="s">
        <v>195</v>
      </c>
      <c r="C3" s="304"/>
      <c r="D3" s="304"/>
      <c r="E3" s="304"/>
      <c r="F3" s="304"/>
      <c r="G3" s="413"/>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140"/>
      <c r="BI3" s="140"/>
    </row>
    <row r="4" spans="1:57" ht="19.5" customHeight="1" hidden="1">
      <c r="A4" s="414" t="s">
        <v>10</v>
      </c>
      <c r="B4" s="415"/>
      <c r="C4" s="416"/>
      <c r="D4" s="416"/>
      <c r="E4" s="416"/>
      <c r="F4" s="416"/>
      <c r="G4" s="417"/>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40"/>
      <c r="BE4" s="140"/>
    </row>
    <row r="5" spans="1:57" ht="65.25" customHeight="1">
      <c r="A5" s="110" t="s">
        <v>60</v>
      </c>
      <c r="B5" s="418"/>
      <c r="C5" s="419"/>
      <c r="D5" s="419"/>
      <c r="E5" s="419"/>
      <c r="F5" s="419"/>
      <c r="G5" s="420"/>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40"/>
      <c r="BE5" s="140"/>
    </row>
    <row r="6" spans="1:57" ht="74.25" customHeight="1">
      <c r="A6" s="421" t="s">
        <v>248</v>
      </c>
      <c r="B6" s="422"/>
      <c r="C6" s="423"/>
      <c r="D6" s="423"/>
      <c r="E6" s="423"/>
      <c r="F6" s="423"/>
      <c r="G6" s="424"/>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row>
    <row r="7" spans="1:7" ht="14.25">
      <c r="A7" s="132"/>
      <c r="B7" s="141"/>
      <c r="C7" s="142"/>
      <c r="D7" s="143"/>
      <c r="E7" s="143"/>
      <c r="F7" s="143"/>
      <c r="G7" s="143"/>
    </row>
    <row r="8" spans="1:7" ht="15" customHeight="1">
      <c r="A8" s="407" t="s">
        <v>145</v>
      </c>
      <c r="B8" s="409" t="s">
        <v>146</v>
      </c>
      <c r="C8" s="112" t="s">
        <v>147</v>
      </c>
      <c r="D8" s="112" t="s">
        <v>148</v>
      </c>
      <c r="E8" s="112" t="s">
        <v>149</v>
      </c>
      <c r="F8" s="112" t="s">
        <v>150</v>
      </c>
      <c r="G8" s="112" t="s">
        <v>198</v>
      </c>
    </row>
    <row r="9" spans="1:7" ht="14.25">
      <c r="A9" s="408"/>
      <c r="B9" s="409"/>
      <c r="C9" s="113" t="s">
        <v>52</v>
      </c>
      <c r="D9" s="113" t="s">
        <v>52</v>
      </c>
      <c r="E9" s="113" t="s">
        <v>52</v>
      </c>
      <c r="F9" s="113" t="s">
        <v>52</v>
      </c>
      <c r="G9" s="113" t="s">
        <v>52</v>
      </c>
    </row>
    <row r="10" spans="1:7" ht="15">
      <c r="A10" s="114">
        <v>1</v>
      </c>
      <c r="B10" s="115" t="s">
        <v>256</v>
      </c>
      <c r="C10" s="296"/>
      <c r="D10" s="296"/>
      <c r="E10" s="296"/>
      <c r="F10" s="296"/>
      <c r="G10" s="296"/>
    </row>
    <row r="11" spans="1:7" ht="15">
      <c r="A11" s="114">
        <v>2</v>
      </c>
      <c r="B11" s="115" t="s">
        <v>151</v>
      </c>
      <c r="C11" s="296"/>
      <c r="D11" s="296"/>
      <c r="E11" s="296"/>
      <c r="F11" s="296"/>
      <c r="G11" s="296"/>
    </row>
    <row r="12" spans="1:7" ht="15">
      <c r="A12" s="114">
        <v>3</v>
      </c>
      <c r="B12" s="115" t="s">
        <v>152</v>
      </c>
      <c r="C12" s="296"/>
      <c r="D12" s="296"/>
      <c r="E12" s="296"/>
      <c r="F12" s="296"/>
      <c r="G12" s="296"/>
    </row>
    <row r="13" spans="1:7" ht="15">
      <c r="A13" s="114">
        <v>4</v>
      </c>
      <c r="B13" s="115" t="s">
        <v>153</v>
      </c>
      <c r="C13" s="296"/>
      <c r="D13" s="296"/>
      <c r="E13" s="296"/>
      <c r="F13" s="296"/>
      <c r="G13" s="296"/>
    </row>
    <row r="14" spans="1:7" ht="15">
      <c r="A14" s="114">
        <v>5</v>
      </c>
      <c r="B14" s="115" t="s">
        <v>154</v>
      </c>
      <c r="C14" s="296"/>
      <c r="D14" s="296"/>
      <c r="E14" s="296"/>
      <c r="F14" s="296"/>
      <c r="G14" s="296"/>
    </row>
    <row r="15" spans="1:7" ht="15">
      <c r="A15" s="114">
        <v>6</v>
      </c>
      <c r="B15" s="115" t="s">
        <v>155</v>
      </c>
      <c r="C15" s="296"/>
      <c r="D15" s="296"/>
      <c r="E15" s="296"/>
      <c r="F15" s="296"/>
      <c r="G15" s="296"/>
    </row>
    <row r="16" spans="1:7" ht="15">
      <c r="A16" s="114">
        <v>7</v>
      </c>
      <c r="B16" s="115" t="s">
        <v>156</v>
      </c>
      <c r="C16" s="296"/>
      <c r="D16" s="296"/>
      <c r="E16" s="296"/>
      <c r="F16" s="296"/>
      <c r="G16" s="296"/>
    </row>
    <row r="17" spans="1:7" ht="15">
      <c r="A17" s="114">
        <v>8</v>
      </c>
      <c r="B17" s="115" t="s">
        <v>157</v>
      </c>
      <c r="C17" s="296"/>
      <c r="D17" s="296"/>
      <c r="E17" s="296"/>
      <c r="F17" s="296"/>
      <c r="G17" s="296"/>
    </row>
    <row r="18" spans="1:7" ht="15">
      <c r="A18" s="114">
        <v>9</v>
      </c>
      <c r="B18" s="115" t="s">
        <v>158</v>
      </c>
      <c r="C18" s="296"/>
      <c r="D18" s="296"/>
      <c r="E18" s="296"/>
      <c r="F18" s="296"/>
      <c r="G18" s="296"/>
    </row>
    <row r="19" spans="1:7" ht="15">
      <c r="A19" s="114">
        <v>10</v>
      </c>
      <c r="B19" s="115" t="s">
        <v>159</v>
      </c>
      <c r="C19" s="296"/>
      <c r="D19" s="296"/>
      <c r="E19" s="296"/>
      <c r="F19" s="296"/>
      <c r="G19" s="296"/>
    </row>
    <row r="20" spans="1:7" ht="15">
      <c r="A20" s="114">
        <v>11</v>
      </c>
      <c r="B20" s="115" t="s">
        <v>160</v>
      </c>
      <c r="C20" s="296"/>
      <c r="D20" s="296"/>
      <c r="E20" s="296"/>
      <c r="F20" s="296"/>
      <c r="G20" s="296"/>
    </row>
    <row r="21" spans="1:7" ht="15">
      <c r="A21" s="114">
        <v>12</v>
      </c>
      <c r="B21" s="115" t="s">
        <v>161</v>
      </c>
      <c r="C21" s="296"/>
      <c r="D21" s="296"/>
      <c r="E21" s="296"/>
      <c r="F21" s="296"/>
      <c r="G21" s="296"/>
    </row>
    <row r="22" spans="1:7" ht="15">
      <c r="A22" s="114">
        <v>13</v>
      </c>
      <c r="B22" s="115" t="s">
        <v>162</v>
      </c>
      <c r="C22" s="296"/>
      <c r="D22" s="296"/>
      <c r="E22" s="296"/>
      <c r="F22" s="296"/>
      <c r="G22" s="296"/>
    </row>
    <row r="23" spans="1:7" ht="15">
      <c r="A23" s="114">
        <v>14</v>
      </c>
      <c r="B23" s="115" t="s">
        <v>163</v>
      </c>
      <c r="C23" s="296"/>
      <c r="D23" s="296"/>
      <c r="E23" s="296"/>
      <c r="F23" s="296"/>
      <c r="G23" s="296"/>
    </row>
    <row r="24" spans="1:7" ht="15">
      <c r="A24" s="114">
        <v>15</v>
      </c>
      <c r="B24" s="115" t="s">
        <v>164</v>
      </c>
      <c r="C24" s="296"/>
      <c r="D24" s="296"/>
      <c r="E24" s="296"/>
      <c r="F24" s="296"/>
      <c r="G24" s="296"/>
    </row>
    <row r="25" spans="1:7" ht="15">
      <c r="A25" s="114">
        <v>16</v>
      </c>
      <c r="B25" s="115" t="s">
        <v>165</v>
      </c>
      <c r="C25" s="296"/>
      <c r="D25" s="296"/>
      <c r="E25" s="296"/>
      <c r="F25" s="296"/>
      <c r="G25" s="296"/>
    </row>
    <row r="26" spans="1:7" ht="15">
      <c r="A26" s="114">
        <v>17</v>
      </c>
      <c r="B26" s="115" t="s">
        <v>166</v>
      </c>
      <c r="C26" s="296"/>
      <c r="D26" s="296"/>
      <c r="E26" s="296"/>
      <c r="F26" s="296"/>
      <c r="G26" s="296"/>
    </row>
    <row r="27" spans="1:7" ht="15">
      <c r="A27" s="114">
        <v>18</v>
      </c>
      <c r="B27" s="115" t="s">
        <v>167</v>
      </c>
      <c r="C27" s="296"/>
      <c r="D27" s="296"/>
      <c r="E27" s="296"/>
      <c r="F27" s="296"/>
      <c r="G27" s="296"/>
    </row>
    <row r="28" spans="1:7" ht="15">
      <c r="A28" s="114">
        <v>19</v>
      </c>
      <c r="B28" s="115" t="s">
        <v>168</v>
      </c>
      <c r="C28" s="296"/>
      <c r="D28" s="296"/>
      <c r="E28" s="296"/>
      <c r="F28" s="296"/>
      <c r="G28" s="296"/>
    </row>
    <row r="29" spans="1:7" ht="15">
      <c r="A29" s="114">
        <v>20</v>
      </c>
      <c r="B29" s="115" t="s">
        <v>169</v>
      </c>
      <c r="C29" s="296"/>
      <c r="D29" s="296"/>
      <c r="E29" s="296"/>
      <c r="F29" s="296"/>
      <c r="G29" s="296"/>
    </row>
    <row r="30" spans="1:7" ht="15">
      <c r="A30" s="114">
        <v>21</v>
      </c>
      <c r="B30" s="115" t="s">
        <v>170</v>
      </c>
      <c r="C30" s="296"/>
      <c r="D30" s="296"/>
      <c r="E30" s="296"/>
      <c r="F30" s="296"/>
      <c r="G30" s="296"/>
    </row>
    <row r="31" spans="1:7" ht="15">
      <c r="A31" s="114">
        <v>22</v>
      </c>
      <c r="B31" s="115" t="s">
        <v>171</v>
      </c>
      <c r="C31" s="296"/>
      <c r="D31" s="296"/>
      <c r="E31" s="296"/>
      <c r="F31" s="296"/>
      <c r="G31" s="296"/>
    </row>
    <row r="32" spans="1:7" ht="15">
      <c r="A32" s="114">
        <v>23</v>
      </c>
      <c r="B32" s="115" t="s">
        <v>172</v>
      </c>
      <c r="C32" s="296"/>
      <c r="D32" s="296"/>
      <c r="E32" s="296"/>
      <c r="F32" s="296"/>
      <c r="G32" s="296"/>
    </row>
    <row r="33" spans="1:7" ht="15">
      <c r="A33" s="114">
        <v>24</v>
      </c>
      <c r="B33" s="115" t="s">
        <v>173</v>
      </c>
      <c r="C33" s="296"/>
      <c r="D33" s="296"/>
      <c r="E33" s="296"/>
      <c r="F33" s="296"/>
      <c r="G33" s="296"/>
    </row>
    <row r="34" spans="1:7" ht="15">
      <c r="A34" s="114">
        <v>25</v>
      </c>
      <c r="B34" s="115" t="s">
        <v>174</v>
      </c>
      <c r="C34" s="296"/>
      <c r="D34" s="296"/>
      <c r="E34" s="296"/>
      <c r="F34" s="296"/>
      <c r="G34" s="296"/>
    </row>
    <row r="35" spans="1:7" ht="15">
      <c r="A35" s="114">
        <v>26</v>
      </c>
      <c r="B35" s="115" t="s">
        <v>175</v>
      </c>
      <c r="C35" s="296"/>
      <c r="D35" s="296"/>
      <c r="E35" s="296"/>
      <c r="F35" s="296"/>
      <c r="G35" s="296"/>
    </row>
    <row r="36" spans="1:7" ht="15">
      <c r="A36" s="114">
        <v>27</v>
      </c>
      <c r="B36" s="115" t="s">
        <v>176</v>
      </c>
      <c r="C36" s="296"/>
      <c r="D36" s="296"/>
      <c r="E36" s="296"/>
      <c r="F36" s="296"/>
      <c r="G36" s="296"/>
    </row>
    <row r="37" spans="1:7" ht="15">
      <c r="A37" s="114">
        <v>28</v>
      </c>
      <c r="B37" s="115" t="s">
        <v>177</v>
      </c>
      <c r="C37" s="296"/>
      <c r="D37" s="296"/>
      <c r="E37" s="296"/>
      <c r="F37" s="296"/>
      <c r="G37" s="296"/>
    </row>
    <row r="38" spans="1:7" ht="15">
      <c r="A38" s="114">
        <v>29</v>
      </c>
      <c r="B38" s="115" t="s">
        <v>178</v>
      </c>
      <c r="C38" s="296"/>
      <c r="D38" s="296"/>
      <c r="E38" s="296"/>
      <c r="F38" s="296"/>
      <c r="G38" s="296"/>
    </row>
    <row r="39" spans="1:7" ht="15">
      <c r="A39" s="114">
        <v>30</v>
      </c>
      <c r="B39" s="115" t="s">
        <v>179</v>
      </c>
      <c r="C39" s="296"/>
      <c r="D39" s="296"/>
      <c r="E39" s="296"/>
      <c r="F39" s="296"/>
      <c r="G39" s="296"/>
    </row>
    <row r="40" spans="1:7" ht="15">
      <c r="A40" s="114">
        <v>31</v>
      </c>
      <c r="B40" s="115" t="s">
        <v>202</v>
      </c>
      <c r="C40" s="296"/>
      <c r="D40" s="296"/>
      <c r="E40" s="296"/>
      <c r="F40" s="296"/>
      <c r="G40" s="296"/>
    </row>
    <row r="41" spans="1:7" ht="15">
      <c r="A41" s="114">
        <v>32</v>
      </c>
      <c r="B41" s="115" t="s">
        <v>203</v>
      </c>
      <c r="C41" s="296"/>
      <c r="D41" s="296"/>
      <c r="E41" s="296"/>
      <c r="F41" s="296"/>
      <c r="G41" s="296"/>
    </row>
    <row r="42" spans="1:7" ht="15">
      <c r="A42" s="114">
        <v>33</v>
      </c>
      <c r="B42" s="115" t="s">
        <v>204</v>
      </c>
      <c r="C42" s="296"/>
      <c r="D42" s="296"/>
      <c r="E42" s="296"/>
      <c r="F42" s="296"/>
      <c r="G42" s="296"/>
    </row>
    <row r="43" spans="1:7" ht="15">
      <c r="A43" s="114">
        <v>34</v>
      </c>
      <c r="B43" s="115" t="s">
        <v>205</v>
      </c>
      <c r="C43" s="296"/>
      <c r="D43" s="296"/>
      <c r="E43" s="296"/>
      <c r="F43" s="296"/>
      <c r="G43" s="296"/>
    </row>
    <row r="44" spans="1:7" ht="15">
      <c r="A44" s="114">
        <v>35</v>
      </c>
      <c r="B44" s="115" t="s">
        <v>206</v>
      </c>
      <c r="C44" s="296"/>
      <c r="D44" s="296"/>
      <c r="E44" s="296"/>
      <c r="F44" s="296"/>
      <c r="G44" s="296"/>
    </row>
    <row r="45" spans="1:7" ht="15">
      <c r="A45" s="114">
        <v>36</v>
      </c>
      <c r="B45" s="115" t="s">
        <v>207</v>
      </c>
      <c r="C45" s="296"/>
      <c r="D45" s="296"/>
      <c r="E45" s="296"/>
      <c r="F45" s="296"/>
      <c r="G45" s="296"/>
    </row>
    <row r="46" spans="1:7" ht="15">
      <c r="A46" s="114">
        <v>37</v>
      </c>
      <c r="B46" s="115" t="s">
        <v>208</v>
      </c>
      <c r="C46" s="296"/>
      <c r="D46" s="296"/>
      <c r="E46" s="296"/>
      <c r="F46" s="296"/>
      <c r="G46" s="296"/>
    </row>
    <row r="47" spans="1:7" ht="15">
      <c r="A47" s="114">
        <v>38</v>
      </c>
      <c r="B47" s="115" t="s">
        <v>209</v>
      </c>
      <c r="C47" s="296"/>
      <c r="D47" s="296"/>
      <c r="E47" s="296"/>
      <c r="F47" s="296"/>
      <c r="G47" s="296"/>
    </row>
    <row r="48" spans="1:7" ht="15">
      <c r="A48" s="114">
        <v>39</v>
      </c>
      <c r="B48" s="115" t="s">
        <v>210</v>
      </c>
      <c r="C48" s="296"/>
      <c r="D48" s="296"/>
      <c r="E48" s="296"/>
      <c r="F48" s="296"/>
      <c r="G48" s="296"/>
    </row>
    <row r="49" spans="1:7" ht="15">
      <c r="A49" s="114">
        <v>40</v>
      </c>
      <c r="B49" s="115" t="s">
        <v>211</v>
      </c>
      <c r="C49" s="296"/>
      <c r="D49" s="296"/>
      <c r="E49" s="296"/>
      <c r="F49" s="296"/>
      <c r="G49" s="296"/>
    </row>
    <row r="50" spans="1:7" ht="15">
      <c r="A50" s="114">
        <v>41</v>
      </c>
      <c r="B50" s="115" t="s">
        <v>212</v>
      </c>
      <c r="C50" s="296"/>
      <c r="D50" s="296"/>
      <c r="E50" s="296"/>
      <c r="F50" s="296"/>
      <c r="G50" s="296"/>
    </row>
    <row r="51" spans="1:7" ht="15">
      <c r="A51" s="114">
        <v>42</v>
      </c>
      <c r="B51" s="115" t="s">
        <v>262</v>
      </c>
      <c r="C51" s="296"/>
      <c r="D51" s="296"/>
      <c r="E51" s="296"/>
      <c r="F51" s="296"/>
      <c r="G51" s="296"/>
    </row>
    <row r="52" spans="1:7" ht="15">
      <c r="A52" s="114">
        <v>43</v>
      </c>
      <c r="B52" s="295" t="s">
        <v>267</v>
      </c>
      <c r="C52" s="296"/>
      <c r="D52" s="296"/>
      <c r="E52" s="296"/>
      <c r="F52" s="296"/>
      <c r="G52" s="296"/>
    </row>
    <row r="53" spans="1:7" ht="15">
      <c r="A53" s="114">
        <v>44</v>
      </c>
      <c r="B53" s="295" t="s">
        <v>268</v>
      </c>
      <c r="C53" s="296"/>
      <c r="D53" s="296"/>
      <c r="E53" s="296"/>
      <c r="F53" s="296"/>
      <c r="G53" s="296"/>
    </row>
    <row r="54" spans="1:7" ht="15">
      <c r="A54" s="114">
        <v>45</v>
      </c>
      <c r="B54" s="295" t="s">
        <v>269</v>
      </c>
      <c r="C54" s="296"/>
      <c r="D54" s="296"/>
      <c r="E54" s="296"/>
      <c r="F54" s="296"/>
      <c r="G54" s="296"/>
    </row>
    <row r="55" spans="1:7" ht="15.75">
      <c r="A55" s="144"/>
      <c r="B55" s="121" t="s">
        <v>180</v>
      </c>
      <c r="C55" s="297">
        <f>SUM(C10:C54)</f>
        <v>0</v>
      </c>
      <c r="D55" s="297">
        <f>SUM(D10:D54)</f>
        <v>0</v>
      </c>
      <c r="E55" s="297">
        <f>SUM(E10:E54)</f>
        <v>0</v>
      </c>
      <c r="F55" s="297">
        <f>SUM(F10:F54)</f>
        <v>0</v>
      </c>
      <c r="G55" s="297">
        <f>SUM(G10:G54)</f>
        <v>0</v>
      </c>
    </row>
    <row r="56" spans="1:7" ht="15" hidden="1" thickBot="1">
      <c r="A56" s="145"/>
      <c r="B56" s="146"/>
      <c r="C56" s="147"/>
      <c r="D56" s="148"/>
      <c r="E56" s="148"/>
      <c r="F56" s="148"/>
      <c r="G56" s="148"/>
    </row>
  </sheetData>
  <sheetProtection password="C96F" sheet="1"/>
  <mergeCells count="8">
    <mergeCell ref="A8:A9"/>
    <mergeCell ref="B8:B9"/>
    <mergeCell ref="B1:G1"/>
    <mergeCell ref="B2:G2"/>
    <mergeCell ref="B3:G3"/>
    <mergeCell ref="A4:G4"/>
    <mergeCell ref="B5:G5"/>
    <mergeCell ref="A6:G6"/>
  </mergeCells>
  <printOptions/>
  <pageMargins left="0.4330708661417323" right="0.3937007874015748" top="0.48" bottom="0.35433070866141736" header="0.31496062992125984" footer="0.31496062992125984"/>
  <pageSetup horizontalDpi="600" verticalDpi="600" orientation="landscape" scale="56" r:id="rId1"/>
</worksheet>
</file>

<file path=xl/worksheets/sheet9.xml><?xml version="1.0" encoding="utf-8"?>
<worksheet xmlns="http://schemas.openxmlformats.org/spreadsheetml/2006/main" xmlns:r="http://schemas.openxmlformats.org/officeDocument/2006/relationships">
  <dimension ref="A1:E9"/>
  <sheetViews>
    <sheetView view="pageBreakPreview" zoomScaleSheetLayoutView="100" zoomScalePageLayoutView="0" workbookViewId="0" topLeftCell="A1">
      <selection activeCell="D9" sqref="D9"/>
    </sheetView>
  </sheetViews>
  <sheetFormatPr defaultColWidth="9.140625" defaultRowHeight="15"/>
  <cols>
    <col min="1" max="1" width="9.140625" style="129" customWidth="1"/>
    <col min="2" max="2" width="44.28125" style="131" customWidth="1"/>
    <col min="3" max="3" width="20.00390625" style="131" customWidth="1"/>
    <col min="4" max="4" width="96.7109375" style="129" customWidth="1"/>
    <col min="5" max="16384" width="9.140625" style="129" customWidth="1"/>
  </cols>
  <sheetData>
    <row r="1" spans="1:5" ht="21" customHeight="1">
      <c r="A1" s="374" t="s">
        <v>64</v>
      </c>
      <c r="B1" s="333"/>
      <c r="C1" s="334" t="s">
        <v>274</v>
      </c>
      <c r="D1" s="425"/>
      <c r="E1" s="149"/>
    </row>
    <row r="2" spans="1:5" ht="35.25" customHeight="1">
      <c r="A2" s="336" t="s">
        <v>65</v>
      </c>
      <c r="B2" s="337"/>
      <c r="C2" s="338" t="s">
        <v>197</v>
      </c>
      <c r="D2" s="342"/>
      <c r="E2" s="149"/>
    </row>
    <row r="3" spans="1:5" ht="27" customHeight="1">
      <c r="A3" s="340" t="s">
        <v>183</v>
      </c>
      <c r="B3" s="341"/>
      <c r="C3" s="338" t="s">
        <v>195</v>
      </c>
      <c r="D3" s="342"/>
      <c r="E3" s="149"/>
    </row>
    <row r="4" spans="1:5" ht="68.25" customHeight="1" hidden="1">
      <c r="A4" s="319"/>
      <c r="B4" s="320"/>
      <c r="C4" s="320"/>
      <c r="D4" s="320"/>
      <c r="E4" s="149"/>
    </row>
    <row r="5" spans="1:5" ht="30" customHeight="1">
      <c r="A5" s="322" t="s">
        <v>60</v>
      </c>
      <c r="B5" s="323"/>
      <c r="C5" s="324"/>
      <c r="D5" s="325"/>
      <c r="E5" s="149"/>
    </row>
    <row r="6" spans="1:4" ht="66.75" customHeight="1">
      <c r="A6" s="327" t="s">
        <v>249</v>
      </c>
      <c r="B6" s="328"/>
      <c r="C6" s="328"/>
      <c r="D6" s="328"/>
    </row>
    <row r="7" spans="1:4" ht="15">
      <c r="A7" s="64" t="s">
        <v>66</v>
      </c>
      <c r="B7" s="65" t="s">
        <v>67</v>
      </c>
      <c r="C7" s="60" t="s">
        <v>75</v>
      </c>
      <c r="D7" s="61" t="s">
        <v>181</v>
      </c>
    </row>
    <row r="8" spans="1:4" ht="30.75" customHeight="1">
      <c r="A8" s="122">
        <v>1</v>
      </c>
      <c r="B8" s="123" t="s">
        <v>193</v>
      </c>
      <c r="C8" s="124" t="s">
        <v>133</v>
      </c>
      <c r="D8" s="125"/>
    </row>
    <row r="9" spans="1:4" ht="34.5" customHeight="1">
      <c r="A9" s="122">
        <v>2</v>
      </c>
      <c r="B9" s="123" t="s">
        <v>213</v>
      </c>
      <c r="C9" s="124" t="s">
        <v>133</v>
      </c>
      <c r="D9" s="125"/>
    </row>
  </sheetData>
  <sheetProtection password="C96F" sheet="1"/>
  <mergeCells count="10">
    <mergeCell ref="A4:D4"/>
    <mergeCell ref="A5:B5"/>
    <mergeCell ref="C5:D5"/>
    <mergeCell ref="A6:D6"/>
    <mergeCell ref="A1:B1"/>
    <mergeCell ref="C1:D1"/>
    <mergeCell ref="A2:B2"/>
    <mergeCell ref="C2:D2"/>
    <mergeCell ref="A3:B3"/>
    <mergeCell ref="C3:D3"/>
  </mergeCells>
  <printOptions/>
  <pageMargins left="0.45" right="0.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mksenapati</cp:lastModifiedBy>
  <cp:lastPrinted>2024-05-22T10:34:43Z</cp:lastPrinted>
  <dcterms:created xsi:type="dcterms:W3CDTF">2009-01-30T06:42:42Z</dcterms:created>
  <dcterms:modified xsi:type="dcterms:W3CDTF">2024-05-30T07:05:12Z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