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<sst xmlns="http://schemas.openxmlformats.org/spreadsheetml/2006/main" count="139" uniqueCount="58">
  <si>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</si>
  <si>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</si>
  <si>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</si>
  <si>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</si>
  <si>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</si>
  <si>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</si>
  <si>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</si>
  <si>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</si>
  <si>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</si>
  <si>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</si>
  <si>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</si>
  <si>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</si>
  <si>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</si>
  <si>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</si>
  <si>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</si>
  <si>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</si>
  <si>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</si>
  <si>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</si>
  <si>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</si>
  <si>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</si>
  <si>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</si>
  <si>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</si>
  <si>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</si>
  <si>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</si>
  <si>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</si>
  <si>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</si>
  <si>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</si>
  <si>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</si>
  <si>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</si>
  <si>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</si>
  <si>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</si>
  <si>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</si>
  <si>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</si>
  <si>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</si>
  <si>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</si>
  <si>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</si>
  <si>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</si>
  <si>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</si>
  <si>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</si>
  <si>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</si>
  <si>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Select</t>
  </si>
  <si>
    <t>Name of the Bidder/ Bidding Firm / Company :</t>
  </si>
  <si>
    <t>WORK</t>
  </si>
  <si>
    <t>SECTION-1 :  TOTAL ESTIMATED VALUE FOR  CIVIL &amp; STRUCTURAL WORKS</t>
  </si>
  <si>
    <t>SECTION-2 :  TOTAL ESTIMATED VALUE FOR ELECTRIFICATION WORKS</t>
  </si>
  <si>
    <t>SECTION-3 :  TOTAL ESTIMATED VALUE FOR  LAN,TELEPHONE &amp; CCTV WORKS</t>
  </si>
  <si>
    <t>SECTION-4 :   TOTAL ESTIMATED VALUE  FOR  FIRE FIGHTING SYSTEM</t>
  </si>
  <si>
    <t>NON-PLANT BUILDINGS</t>
  </si>
  <si>
    <t>Tender Inviting Authority : PROJECTS AND DEVELOPMENT INDIA LTD., NOIDA</t>
  </si>
  <si>
    <t>Name of Work : NON-PLANT BUILDINGS AT HURL, GORAKHPUR</t>
  </si>
  <si>
    <t>NIT No : PNPM/EM250/E/G-207</t>
  </si>
  <si>
    <r>
      <t xml:space="preserve">PRICE SCHEDULE
</t>
    </r>
    <r>
      <rPr>
        <b/>
        <sz val="12"/>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</si>
  <si>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</si>
  <si>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</si>
  <si>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</si>
  <si>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</si>
  <si>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Rs.      P
 </t>
    </r>
  </si>
  <si>
    <r>
      <t xml:space="preserve">TOTAL AMOUNT  Without Taxes
           in
     </t>
    </r>
    <r>
      <rPr>
        <b/>
        <sz val="12"/>
        <color indexed="10"/>
        <rFont val="Arial"/>
        <family val="2"/>
      </rPr>
      <t xml:space="preserve"> Rs.      P</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</si>
</sst>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sz val="11"/>
      <color indexed="10"/>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sz val="12"/>
      <name val="Arial"/>
      <family val="2"/>
    </font>
    <font>
      <b/>
      <sz val="12"/>
      <color indexed="8"/>
      <name val="Arial"/>
      <family val="2"/>
    </font>
    <font>
      <b/>
      <u val="single"/>
      <sz val="12"/>
      <color indexed="23"/>
      <name val="Arial"/>
      <family val="2"/>
    </font>
    <font>
      <b/>
      <sz val="12"/>
      <name val="Arial"/>
      <family val="2"/>
    </font>
    <font>
      <b/>
      <u val="single"/>
      <sz val="12"/>
      <name val="Arial"/>
      <family val="2"/>
    </font>
    <font>
      <b/>
      <sz val="12"/>
      <color indexed="18"/>
      <name val="Arial"/>
      <family val="2"/>
    </font>
    <font>
      <sz val="12"/>
      <color indexed="8"/>
      <name val="Courier New"/>
      <family val="3"/>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6"/>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6"/>
      <color rgb="FF00B05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8" fillId="0" borderId="0" xfId="56" applyNumberFormat="1" applyFont="1" applyFill="1" applyBorder="1" applyAlignment="1">
      <alignment horizontal="left"/>
      <protection/>
    </xf>
    <xf numFmtId="0" fontId="9"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0" xfId="56" applyNumberFormat="1" applyFont="1" applyFill="1" applyAlignment="1" applyProtection="1">
      <alignment vertical="top"/>
      <protection/>
    </xf>
    <xf numFmtId="0" fontId="5" fillId="0" borderId="0" xfId="56" applyNumberFormat="1" applyFont="1" applyFill="1" applyAlignment="1" applyProtection="1">
      <alignment vertical="top"/>
      <protection/>
    </xf>
    <xf numFmtId="0" fontId="4" fillId="0" borderId="10" xfId="56"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4" fillId="0" borderId="10" xfId="59" applyNumberFormat="1" applyFont="1" applyFill="1" applyBorder="1" applyAlignment="1">
      <alignment vertical="top" wrapText="1"/>
      <protection/>
    </xf>
    <xf numFmtId="0" fontId="7" fillId="0" borderId="10" xfId="59" applyNumberFormat="1" applyFont="1" applyFill="1" applyBorder="1" applyAlignment="1">
      <alignment horizontal="left" vertical="top"/>
      <protection/>
    </xf>
    <xf numFmtId="0" fontId="12" fillId="0" borderId="10" xfId="56" applyNumberFormat="1" applyFont="1" applyFill="1" applyBorder="1" applyAlignment="1" applyProtection="1">
      <alignment vertical="top"/>
      <protection/>
    </xf>
    <xf numFmtId="0" fontId="13" fillId="0" borderId="10" xfId="59" applyNumberFormat="1" applyFont="1" applyFill="1" applyBorder="1" applyAlignment="1" applyProtection="1">
      <alignment vertical="center" wrapText="1"/>
      <protection locked="0"/>
    </xf>
    <xf numFmtId="0" fontId="14" fillId="33" borderId="10" xfId="59" applyNumberFormat="1" applyFont="1" applyFill="1" applyBorder="1" applyAlignment="1" applyProtection="1">
      <alignment vertical="center" wrapText="1"/>
      <protection locked="0"/>
    </xf>
    <xf numFmtId="10" fontId="15" fillId="33" borderId="10" xfId="66" applyNumberFormat="1" applyFont="1" applyFill="1" applyBorder="1" applyAlignment="1" applyProtection="1">
      <alignment horizontal="center" vertical="center"/>
      <protection locked="0"/>
    </xf>
    <xf numFmtId="0" fontId="12" fillId="0" borderId="10" xfId="59" applyNumberFormat="1" applyFont="1" applyFill="1" applyBorder="1" applyAlignment="1">
      <alignment vertical="top"/>
      <protection/>
    </xf>
    <xf numFmtId="0" fontId="10" fillId="0" borderId="10" xfId="59" applyNumberFormat="1" applyFont="1" applyFill="1" applyBorder="1" applyAlignment="1" applyProtection="1">
      <alignment vertical="center" wrapText="1"/>
      <protection locked="0"/>
    </xf>
    <xf numFmtId="0" fontId="10" fillId="0" borderId="10" xfId="66"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2" fontId="11" fillId="0" borderId="10" xfId="59" applyNumberFormat="1" applyFont="1" applyFill="1" applyBorder="1" applyAlignment="1">
      <alignment horizontal="right" vertical="top"/>
      <protection/>
    </xf>
    <xf numFmtId="171" fontId="19" fillId="0" borderId="10" xfId="42" applyFont="1" applyFill="1" applyBorder="1" applyAlignment="1">
      <alignment vertical="top"/>
    </xf>
    <xf numFmtId="171" fontId="19" fillId="0" borderId="10" xfId="42" applyFont="1" applyFill="1" applyBorder="1" applyAlignment="1" applyProtection="1">
      <alignment horizontal="right" vertical="top"/>
      <protection locked="0"/>
    </xf>
    <xf numFmtId="171" fontId="19" fillId="0" borderId="10" xfId="42" applyFont="1" applyFill="1" applyBorder="1" applyAlignment="1" applyProtection="1">
      <alignment horizontal="right" vertical="top"/>
      <protection/>
    </xf>
    <xf numFmtId="171" fontId="19" fillId="0" borderId="10" xfId="42" applyFont="1" applyFill="1" applyBorder="1" applyAlignment="1" applyProtection="1">
      <alignment horizontal="left" vertical="top"/>
      <protection locked="0"/>
    </xf>
    <xf numFmtId="171" fontId="19" fillId="33" borderId="10" xfId="42" applyFont="1" applyFill="1" applyBorder="1" applyAlignment="1" applyProtection="1">
      <alignment horizontal="right" vertical="top"/>
      <protection locked="0"/>
    </xf>
    <xf numFmtId="171" fontId="19" fillId="0" borderId="10" xfId="42" applyFont="1" applyFill="1" applyBorder="1" applyAlignment="1" applyProtection="1">
      <alignment horizontal="center" vertical="top" wrapText="1"/>
      <protection locked="0"/>
    </xf>
    <xf numFmtId="171" fontId="19" fillId="0" borderId="10" xfId="42" applyFont="1" applyFill="1" applyBorder="1" applyAlignment="1">
      <alignment horizontal="right" vertical="top"/>
    </xf>
    <xf numFmtId="0" fontId="22" fillId="0" borderId="10" xfId="59" applyNumberFormat="1" applyFont="1" applyFill="1" applyBorder="1" applyAlignment="1" applyProtection="1">
      <alignment horizontal="left" vertical="top" wrapText="1"/>
      <protection/>
    </xf>
    <xf numFmtId="0" fontId="22" fillId="0" borderId="10" xfId="56" applyNumberFormat="1" applyFont="1" applyFill="1" applyBorder="1" applyAlignment="1">
      <alignment horizontal="center" vertical="top" wrapText="1"/>
      <protection/>
    </xf>
    <xf numFmtId="0" fontId="22" fillId="0" borderId="10" xfId="59" applyNumberFormat="1" applyFont="1" applyFill="1" applyBorder="1" applyAlignment="1">
      <alignment horizontal="center" vertical="top" wrapText="1"/>
      <protection/>
    </xf>
    <xf numFmtId="0" fontId="24" fillId="0" borderId="10" xfId="59" applyNumberFormat="1" applyFont="1" applyFill="1" applyBorder="1" applyAlignment="1">
      <alignment horizontal="center" vertical="top" wrapText="1"/>
      <protection/>
    </xf>
    <xf numFmtId="1" fontId="22" fillId="0" borderId="10" xfId="59" applyNumberFormat="1" applyFont="1" applyFill="1" applyBorder="1" applyAlignment="1">
      <alignment horizontal="center" vertical="top"/>
      <protection/>
    </xf>
    <xf numFmtId="0" fontId="22" fillId="0" borderId="10" xfId="59" applyNumberFormat="1" applyFont="1" applyFill="1" applyBorder="1" applyAlignment="1">
      <alignment horizontal="justify" vertical="top" wrapText="1"/>
      <protection/>
    </xf>
    <xf numFmtId="0" fontId="25" fillId="0" borderId="10" xfId="59" applyNumberFormat="1" applyFont="1" applyFill="1" applyBorder="1" applyAlignment="1">
      <alignment horizontal="left" wrapText="1" readingOrder="1"/>
      <protection/>
    </xf>
    <xf numFmtId="172" fontId="19" fillId="0" borderId="10" xfId="59" applyNumberFormat="1" applyFont="1" applyFill="1" applyBorder="1" applyAlignment="1">
      <alignment vertical="top"/>
      <protection/>
    </xf>
    <xf numFmtId="0" fontId="19" fillId="0" borderId="10" xfId="56" applyNumberFormat="1" applyFont="1" applyFill="1" applyBorder="1" applyAlignment="1">
      <alignment horizontal="left" vertical="top"/>
      <protection/>
    </xf>
    <xf numFmtId="0" fontId="19" fillId="0" borderId="10" xfId="59" applyNumberFormat="1" applyFont="1" applyFill="1" applyBorder="1" applyAlignment="1">
      <alignment vertical="top"/>
      <protection/>
    </xf>
    <xf numFmtId="0" fontId="22" fillId="0" borderId="10" xfId="56" applyNumberFormat="1" applyFont="1" applyFill="1" applyBorder="1" applyAlignment="1" applyProtection="1">
      <alignment horizontal="right" vertical="top"/>
      <protection/>
    </xf>
    <xf numFmtId="0" fontId="19" fillId="0" borderId="10" xfId="56" applyNumberFormat="1" applyFont="1" applyFill="1" applyBorder="1" applyAlignment="1">
      <alignment vertical="top"/>
      <protection/>
    </xf>
    <xf numFmtId="0" fontId="22" fillId="0" borderId="10" xfId="56" applyNumberFormat="1" applyFont="1" applyFill="1" applyBorder="1" applyAlignment="1" applyProtection="1">
      <alignment horizontal="left" vertical="top"/>
      <protection locked="0"/>
    </xf>
    <xf numFmtId="0" fontId="19" fillId="0" borderId="10" xfId="56" applyNumberFormat="1" applyFont="1" applyFill="1" applyBorder="1" applyAlignment="1" applyProtection="1">
      <alignment vertical="top"/>
      <protection/>
    </xf>
    <xf numFmtId="0" fontId="22" fillId="0" borderId="10" xfId="56" applyNumberFormat="1" applyFont="1" applyFill="1" applyBorder="1" applyAlignment="1" applyProtection="1">
      <alignment horizontal="right" vertical="top"/>
      <protection locked="0"/>
    </xf>
    <xf numFmtId="0" fontId="22" fillId="0" borderId="10" xfId="56" applyNumberFormat="1" applyFont="1" applyFill="1" applyBorder="1" applyAlignment="1" applyProtection="1">
      <alignment horizontal="center" vertical="top" wrapText="1"/>
      <protection locked="0"/>
    </xf>
    <xf numFmtId="2" fontId="22" fillId="0" borderId="10" xfId="59" applyNumberFormat="1" applyFont="1" applyFill="1" applyBorder="1" applyAlignment="1">
      <alignment horizontal="right" vertical="top"/>
      <protection/>
    </xf>
    <xf numFmtId="172" fontId="22" fillId="0" borderId="10" xfId="59" applyNumberFormat="1" applyFont="1" applyFill="1" applyBorder="1" applyAlignment="1">
      <alignment horizontal="right" vertical="top"/>
      <protection/>
    </xf>
    <xf numFmtId="0" fontId="19" fillId="0" borderId="10" xfId="59" applyNumberFormat="1" applyFont="1" applyFill="1" applyBorder="1" applyAlignment="1">
      <alignment vertical="top" wrapText="1"/>
      <protection/>
    </xf>
    <xf numFmtId="0" fontId="19" fillId="0" borderId="10" xfId="59" applyNumberFormat="1" applyFont="1" applyFill="1" applyBorder="1" applyAlignment="1">
      <alignment horizontal="center" vertical="top"/>
      <protection/>
    </xf>
    <xf numFmtId="0" fontId="19" fillId="0" borderId="10" xfId="59" applyNumberFormat="1" applyFont="1" applyFill="1" applyBorder="1" applyAlignment="1">
      <alignment horizontal="justify" vertical="top" wrapText="1"/>
      <protection/>
    </xf>
    <xf numFmtId="2" fontId="62" fillId="0" borderId="10" xfId="59" applyNumberFormat="1" applyFont="1" applyFill="1" applyBorder="1" applyAlignment="1">
      <alignment vertical="top"/>
      <protection/>
    </xf>
    <xf numFmtId="0" fontId="19" fillId="0" borderId="10" xfId="56" applyNumberFormat="1" applyFont="1" applyFill="1" applyBorder="1" applyAlignment="1">
      <alignment horizontal="right" vertical="top"/>
      <protection/>
    </xf>
    <xf numFmtId="2" fontId="22" fillId="0" borderId="10" xfId="58" applyNumberFormat="1" applyFont="1" applyFill="1" applyBorder="1" applyAlignment="1">
      <alignment horizontal="right" vertical="top"/>
      <protection/>
    </xf>
    <xf numFmtId="0" fontId="22" fillId="0" borderId="10" xfId="59" applyNumberFormat="1" applyFont="1" applyFill="1" applyBorder="1" applyAlignment="1">
      <alignment horizontal="left" vertical="top"/>
      <protection/>
    </xf>
    <xf numFmtId="2" fontId="13" fillId="0" borderId="10" xfId="59" applyNumberFormat="1" applyFont="1" applyFill="1" applyBorder="1" applyAlignment="1">
      <alignment vertical="top"/>
      <protection/>
    </xf>
    <xf numFmtId="171" fontId="26" fillId="0" borderId="10" xfId="42" applyFont="1" applyFill="1" applyBorder="1" applyAlignment="1">
      <alignment vertical="top"/>
    </xf>
    <xf numFmtId="171" fontId="63" fillId="0" borderId="10" xfId="42" applyFont="1" applyFill="1" applyBorder="1" applyAlignment="1">
      <alignment vertical="top"/>
    </xf>
    <xf numFmtId="0" fontId="23" fillId="0" borderId="10" xfId="56"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20" fillId="0" borderId="10" xfId="56" applyNumberFormat="1" applyFont="1" applyFill="1" applyBorder="1" applyAlignment="1">
      <alignment horizontal="left" vertical="center" wrapText="1"/>
      <protection/>
    </xf>
    <xf numFmtId="0" fontId="20" fillId="34" borderId="10" xfId="56" applyNumberFormat="1" applyFont="1" applyFill="1" applyBorder="1" applyAlignment="1">
      <alignment horizontal="left" vertical="center" wrapText="1"/>
      <protection/>
    </xf>
    <xf numFmtId="0" fontId="21" fillId="0" borderId="10" xfId="56" applyNumberFormat="1" applyFont="1" applyFill="1" applyBorder="1" applyAlignment="1" applyProtection="1">
      <alignment horizontal="center" wrapText="1"/>
      <protection locked="0"/>
    </xf>
    <xf numFmtId="0" fontId="22" fillId="35" borderId="10"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1743075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view="pageBreakPreview" zoomScale="80" zoomScaleNormal="75" zoomScaleSheetLayoutView="80" zoomScalePageLayoutView="0" workbookViewId="0" topLeftCell="A1">
      <selection activeCell="B8" sqref="B8:BC8"/>
    </sheetView>
  </sheetViews>
  <sheetFormatPr defaultColWidth="9.140625" defaultRowHeight="15"/>
  <cols>
    <col min="1" max="1" width="21.140625" style="1" customWidth="1"/>
    <col min="2" max="2" width="44.57421875" style="1" customWidth="1"/>
    <col min="3" max="3" width="9.140625" style="1" hidden="1" customWidth="1"/>
    <col min="4" max="4" width="15.140625" style="1" customWidth="1"/>
    <col min="5" max="5" width="14.140625" style="1" customWidth="1"/>
    <col min="6" max="6" width="18.8515625" style="1" customWidth="1"/>
    <col min="7" max="13" width="0" style="1" hidden="1" customWidth="1"/>
    <col min="14" max="14" width="0" style="2" hidden="1" customWidth="1"/>
    <col min="15" max="52" width="0" style="1" hidden="1" customWidth="1"/>
    <col min="53" max="53" width="27.00390625" style="1" customWidth="1"/>
    <col min="54" max="54" width="19.57421875" style="1" hidden="1" customWidth="1"/>
    <col min="55" max="55" width="34.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49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1" customFormat="1" ht="72" customHeight="1">
      <c r="A8" s="41" t="s">
        <v>41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2"/>
      <c r="IF8" s="12"/>
      <c r="IG8" s="12"/>
      <c r="IH8" s="12"/>
      <c r="II8" s="12"/>
    </row>
    <row r="9" spans="1:243" s="13" customFormat="1" ht="75.75" customHeight="1">
      <c r="A9" s="69" t="s">
        <v>51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4"/>
      <c r="IF9" s="14"/>
      <c r="IG9" s="14"/>
      <c r="IH9" s="14"/>
      <c r="II9" s="14"/>
    </row>
    <row r="10" spans="1:243" s="15" customFormat="1" ht="18.75" customHeight="1">
      <c r="A10" s="42" t="s">
        <v>52</v>
      </c>
      <c r="B10" s="42" t="s">
        <v>53</v>
      </c>
      <c r="C10" s="42" t="s">
        <v>53</v>
      </c>
      <c r="D10" s="42" t="s">
        <v>52</v>
      </c>
      <c r="E10" s="42" t="s">
        <v>53</v>
      </c>
      <c r="F10" s="42" t="s">
        <v>8</v>
      </c>
      <c r="G10" s="42" t="s">
        <v>8</v>
      </c>
      <c r="H10" s="42" t="s">
        <v>9</v>
      </c>
      <c r="I10" s="42" t="s">
        <v>53</v>
      </c>
      <c r="J10" s="42" t="s">
        <v>52</v>
      </c>
      <c r="K10" s="42" t="s">
        <v>54</v>
      </c>
      <c r="L10" s="42" t="s">
        <v>53</v>
      </c>
      <c r="M10" s="42" t="s">
        <v>52</v>
      </c>
      <c r="N10" s="42" t="s">
        <v>8</v>
      </c>
      <c r="O10" s="42" t="s">
        <v>8</v>
      </c>
      <c r="P10" s="42" t="s">
        <v>8</v>
      </c>
      <c r="Q10" s="42" t="s">
        <v>8</v>
      </c>
      <c r="R10" s="42" t="s">
        <v>9</v>
      </c>
      <c r="S10" s="42" t="s">
        <v>9</v>
      </c>
      <c r="T10" s="42" t="s">
        <v>8</v>
      </c>
      <c r="U10" s="42" t="s">
        <v>8</v>
      </c>
      <c r="V10" s="42" t="s">
        <v>8</v>
      </c>
      <c r="W10" s="42" t="s">
        <v>8</v>
      </c>
      <c r="X10" s="42" t="s">
        <v>9</v>
      </c>
      <c r="Y10" s="42" t="s">
        <v>9</v>
      </c>
      <c r="Z10" s="42" t="s">
        <v>8</v>
      </c>
      <c r="AA10" s="42" t="s">
        <v>8</v>
      </c>
      <c r="AB10" s="42" t="s">
        <v>8</v>
      </c>
      <c r="AC10" s="42" t="s">
        <v>8</v>
      </c>
      <c r="AD10" s="42" t="s">
        <v>9</v>
      </c>
      <c r="AE10" s="42" t="s">
        <v>9</v>
      </c>
      <c r="AF10" s="42" t="s">
        <v>8</v>
      </c>
      <c r="AG10" s="42" t="s">
        <v>8</v>
      </c>
      <c r="AH10" s="42" t="s">
        <v>8</v>
      </c>
      <c r="AI10" s="42" t="s">
        <v>8</v>
      </c>
      <c r="AJ10" s="42" t="s">
        <v>9</v>
      </c>
      <c r="AK10" s="42" t="s">
        <v>9</v>
      </c>
      <c r="AL10" s="42" t="s">
        <v>8</v>
      </c>
      <c r="AM10" s="42" t="s">
        <v>8</v>
      </c>
      <c r="AN10" s="42" t="s">
        <v>8</v>
      </c>
      <c r="AO10" s="42" t="s">
        <v>8</v>
      </c>
      <c r="AP10" s="42" t="s">
        <v>9</v>
      </c>
      <c r="AQ10" s="42" t="s">
        <v>9</v>
      </c>
      <c r="AR10" s="42" t="s">
        <v>8</v>
      </c>
      <c r="AS10" s="42" t="s">
        <v>8</v>
      </c>
      <c r="AT10" s="42" t="s">
        <v>52</v>
      </c>
      <c r="AU10" s="42" t="s">
        <v>52</v>
      </c>
      <c r="AV10" s="42" t="s">
        <v>9</v>
      </c>
      <c r="AW10" s="42" t="s">
        <v>9</v>
      </c>
      <c r="AX10" s="42" t="s">
        <v>52</v>
      </c>
      <c r="AY10" s="42" t="s">
        <v>52</v>
      </c>
      <c r="AZ10" s="42" t="s">
        <v>10</v>
      </c>
      <c r="BA10" s="42" t="s">
        <v>52</v>
      </c>
      <c r="BB10" s="42" t="s">
        <v>52</v>
      </c>
      <c r="BC10" s="42" t="s">
        <v>53</v>
      </c>
      <c r="IE10" s="16"/>
      <c r="IF10" s="16"/>
      <c r="IG10" s="16"/>
      <c r="IH10" s="16"/>
      <c r="II10" s="16"/>
    </row>
    <row r="11" spans="1:243" s="15" customFormat="1" ht="94.5" customHeight="1">
      <c r="A11" s="42" t="s">
        <v>11</v>
      </c>
      <c r="B11" s="42" t="s">
        <v>12</v>
      </c>
      <c r="C11" s="42" t="s">
        <v>13</v>
      </c>
      <c r="D11" s="42" t="s">
        <v>14</v>
      </c>
      <c r="E11" s="42" t="s">
        <v>15</v>
      </c>
      <c r="F11" s="42" t="s">
        <v>55</v>
      </c>
      <c r="G11" s="42"/>
      <c r="H11" s="42"/>
      <c r="I11" s="42" t="s">
        <v>16</v>
      </c>
      <c r="J11" s="42" t="s">
        <v>17</v>
      </c>
      <c r="K11" s="42" t="s">
        <v>18</v>
      </c>
      <c r="L11" s="42" t="s">
        <v>19</v>
      </c>
      <c r="M11" s="43" t="s">
        <v>56</v>
      </c>
      <c r="N11" s="42" t="s">
        <v>20</v>
      </c>
      <c r="O11" s="42" t="s">
        <v>21</v>
      </c>
      <c r="P11" s="42" t="s">
        <v>22</v>
      </c>
      <c r="Q11" s="42" t="s">
        <v>23</v>
      </c>
      <c r="R11" s="42"/>
      <c r="S11" s="42"/>
      <c r="T11" s="42" t="s">
        <v>24</v>
      </c>
      <c r="U11" s="42" t="s">
        <v>25</v>
      </c>
      <c r="V11" s="42" t="s">
        <v>26</v>
      </c>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57</v>
      </c>
      <c r="BB11" s="44" t="s">
        <v>27</v>
      </c>
      <c r="BC11" s="44" t="s">
        <v>28</v>
      </c>
      <c r="IE11" s="16"/>
      <c r="IF11" s="16"/>
      <c r="IG11" s="16"/>
      <c r="IH11" s="16"/>
      <c r="II11" s="16"/>
    </row>
    <row r="12" spans="1:243" s="15" customFormat="1" ht="15.75">
      <c r="A12" s="42">
        <v>1</v>
      </c>
      <c r="B12" s="42">
        <v>2</v>
      </c>
      <c r="C12" s="42">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2">
        <v>54</v>
      </c>
      <c r="BC12" s="42">
        <v>8</v>
      </c>
      <c r="IE12" s="16"/>
      <c r="IF12" s="16"/>
      <c r="IG12" s="16"/>
      <c r="IH12" s="16"/>
      <c r="II12" s="16"/>
    </row>
    <row r="13" spans="1:243" s="17" customFormat="1" ht="51.75" customHeight="1">
      <c r="A13" s="45">
        <v>1</v>
      </c>
      <c r="B13" s="46" t="s">
        <v>47</v>
      </c>
      <c r="C13" s="47"/>
      <c r="D13" s="48"/>
      <c r="E13" s="49"/>
      <c r="F13" s="50"/>
      <c r="G13" s="51"/>
      <c r="H13" s="51"/>
      <c r="I13" s="50"/>
      <c r="J13" s="52"/>
      <c r="K13" s="53"/>
      <c r="L13" s="53"/>
      <c r="M13" s="54"/>
      <c r="N13" s="55"/>
      <c r="O13" s="55"/>
      <c r="P13" s="56"/>
      <c r="Q13" s="55"/>
      <c r="R13" s="55"/>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c r="BB13" s="58"/>
      <c r="BC13" s="59"/>
      <c r="IA13" s="17">
        <v>1</v>
      </c>
      <c r="IB13" s="17" t="s">
        <v>47</v>
      </c>
      <c r="IE13" s="18"/>
      <c r="IF13" s="18" t="s">
        <v>29</v>
      </c>
      <c r="IG13" s="18" t="s">
        <v>30</v>
      </c>
      <c r="IH13" s="18">
        <v>10</v>
      </c>
      <c r="II13" s="18" t="s">
        <v>31</v>
      </c>
    </row>
    <row r="14" spans="1:243" s="17" customFormat="1" ht="60.75" customHeight="1">
      <c r="A14" s="60">
        <v>1.1</v>
      </c>
      <c r="B14" s="61" t="s">
        <v>43</v>
      </c>
      <c r="C14" s="47"/>
      <c r="D14" s="62">
        <v>1</v>
      </c>
      <c r="E14" s="63" t="s">
        <v>42</v>
      </c>
      <c r="F14" s="34">
        <v>166116748</v>
      </c>
      <c r="G14" s="35"/>
      <c r="H14" s="36"/>
      <c r="I14" s="34" t="s">
        <v>33</v>
      </c>
      <c r="J14" s="34">
        <f>IF(I14="Less(-)",-1,1)</f>
        <v>1</v>
      </c>
      <c r="K14" s="37" t="s">
        <v>34</v>
      </c>
      <c r="L14" s="37" t="s">
        <v>4</v>
      </c>
      <c r="M14" s="38"/>
      <c r="N14" s="35"/>
      <c r="O14" s="35"/>
      <c r="P14" s="39"/>
      <c r="Q14" s="35"/>
      <c r="R14" s="35"/>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f>total_amount_ba($B$2,$D$2,D14,F14,J14,K14,M14)</f>
        <v>166116748</v>
      </c>
      <c r="BB14" s="64">
        <f>BA14+SUM(N14:AZ14)</f>
        <v>166116748</v>
      </c>
      <c r="BC14" s="61" t="str">
        <f>SpellNumber(L14,BB14)</f>
        <v>INR  Sixteen Crore Sixty One Lakh Sixteen Thousand Seven Hundred &amp; Forty Eight  Only</v>
      </c>
      <c r="IA14" s="17">
        <v>1.1</v>
      </c>
      <c r="IB14" s="17" t="s">
        <v>43</v>
      </c>
      <c r="ID14" s="17">
        <v>1</v>
      </c>
      <c r="IE14" s="18" t="s">
        <v>42</v>
      </c>
      <c r="IF14" s="18" t="s">
        <v>35</v>
      </c>
      <c r="IG14" s="18" t="s">
        <v>30</v>
      </c>
      <c r="IH14" s="18">
        <v>123.223</v>
      </c>
      <c r="II14" s="18" t="s">
        <v>32</v>
      </c>
    </row>
    <row r="15" spans="1:243" s="17" customFormat="1" ht="60.75" customHeight="1">
      <c r="A15" s="60">
        <v>1.2</v>
      </c>
      <c r="B15" s="61" t="s">
        <v>44</v>
      </c>
      <c r="C15" s="47"/>
      <c r="D15" s="62">
        <v>1</v>
      </c>
      <c r="E15" s="63" t="s">
        <v>42</v>
      </c>
      <c r="F15" s="34">
        <v>31982261</v>
      </c>
      <c r="G15" s="35"/>
      <c r="H15" s="36"/>
      <c r="I15" s="34" t="s">
        <v>33</v>
      </c>
      <c r="J15" s="34">
        <f>IF(I15="Less(-)",-1,1)</f>
        <v>1</v>
      </c>
      <c r="K15" s="37" t="s">
        <v>34</v>
      </c>
      <c r="L15" s="37" t="s">
        <v>4</v>
      </c>
      <c r="M15" s="38"/>
      <c r="N15" s="35"/>
      <c r="O15" s="35"/>
      <c r="P15" s="39"/>
      <c r="Q15" s="35"/>
      <c r="R15" s="35"/>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f>total_amount_ba($B$2,$D$2,D15,F15,J15,K15,M15)</f>
        <v>31982261</v>
      </c>
      <c r="BB15" s="64">
        <f>BA15+SUM(N15:AZ15)</f>
        <v>31982261</v>
      </c>
      <c r="BC15" s="61" t="str">
        <f>SpellNumber(L15,BB15)</f>
        <v>INR  Three Crore Nineteen Lakh Eighty Two Thousand Two Hundred &amp; Sixty One  Only</v>
      </c>
      <c r="IA15" s="17">
        <v>1.2</v>
      </c>
      <c r="IB15" s="17" t="s">
        <v>44</v>
      </c>
      <c r="ID15" s="17">
        <v>1</v>
      </c>
      <c r="IE15" s="18" t="s">
        <v>42</v>
      </c>
      <c r="IF15" s="18" t="s">
        <v>35</v>
      </c>
      <c r="IG15" s="18" t="s">
        <v>30</v>
      </c>
      <c r="IH15" s="18">
        <v>123.223</v>
      </c>
      <c r="II15" s="18" t="s">
        <v>32</v>
      </c>
    </row>
    <row r="16" spans="1:243" s="17" customFormat="1" ht="60.75" customHeight="1">
      <c r="A16" s="60">
        <v>1.3</v>
      </c>
      <c r="B16" s="61" t="s">
        <v>45</v>
      </c>
      <c r="C16" s="47"/>
      <c r="D16" s="62">
        <v>1</v>
      </c>
      <c r="E16" s="63" t="s">
        <v>42</v>
      </c>
      <c r="F16" s="34">
        <v>1143610</v>
      </c>
      <c r="G16" s="35"/>
      <c r="H16" s="36"/>
      <c r="I16" s="34" t="s">
        <v>33</v>
      </c>
      <c r="J16" s="34">
        <f>IF(I16="Less(-)",-1,1)</f>
        <v>1</v>
      </c>
      <c r="K16" s="37" t="s">
        <v>34</v>
      </c>
      <c r="L16" s="37" t="s">
        <v>4</v>
      </c>
      <c r="M16" s="38"/>
      <c r="N16" s="35"/>
      <c r="O16" s="35"/>
      <c r="P16" s="39"/>
      <c r="Q16" s="35"/>
      <c r="R16" s="35"/>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f>total_amount_ba($B$2,$D$2,D16,F16,J16,K16,M16)</f>
        <v>1143610</v>
      </c>
      <c r="BB16" s="64">
        <f>BA16+SUM(N16:AZ16)</f>
        <v>1143610</v>
      </c>
      <c r="BC16" s="61" t="str">
        <f>SpellNumber(L16,BB16)</f>
        <v>INR  Eleven Lakh Forty Three Thousand Six Hundred &amp; Ten  Only</v>
      </c>
      <c r="IA16" s="17">
        <v>1.3</v>
      </c>
      <c r="IB16" s="17" t="s">
        <v>45</v>
      </c>
      <c r="ID16" s="17">
        <v>1</v>
      </c>
      <c r="IE16" s="18" t="s">
        <v>42</v>
      </c>
      <c r="IF16" s="18" t="s">
        <v>35</v>
      </c>
      <c r="IG16" s="18" t="s">
        <v>30</v>
      </c>
      <c r="IH16" s="18">
        <v>123.223</v>
      </c>
      <c r="II16" s="18" t="s">
        <v>32</v>
      </c>
    </row>
    <row r="17" spans="1:243" s="17" customFormat="1" ht="49.5" customHeight="1">
      <c r="A17" s="60">
        <v>1.4</v>
      </c>
      <c r="B17" s="61" t="s">
        <v>46</v>
      </c>
      <c r="C17" s="47"/>
      <c r="D17" s="62">
        <v>1</v>
      </c>
      <c r="E17" s="63" t="s">
        <v>42</v>
      </c>
      <c r="F17" s="34">
        <v>8209900</v>
      </c>
      <c r="G17" s="35"/>
      <c r="H17" s="36"/>
      <c r="I17" s="34" t="s">
        <v>33</v>
      </c>
      <c r="J17" s="34">
        <f>IF(I17="Less(-)",-1,1)</f>
        <v>1</v>
      </c>
      <c r="K17" s="37" t="s">
        <v>34</v>
      </c>
      <c r="L17" s="37" t="s">
        <v>4</v>
      </c>
      <c r="M17" s="38"/>
      <c r="N17" s="35"/>
      <c r="O17" s="35"/>
      <c r="P17" s="39"/>
      <c r="Q17" s="35"/>
      <c r="R17" s="35"/>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f>total_amount_ba($B$2,$D$2,D17,F17,J17,K17,M17)</f>
        <v>8209900</v>
      </c>
      <c r="BB17" s="64">
        <f>BA17+SUM(N17:AZ17)</f>
        <v>8209900</v>
      </c>
      <c r="BC17" s="61" t="str">
        <f>SpellNumber(L17,BB17)</f>
        <v>INR  Eighty Two Lakh Nine Thousand Nine Hundred    Only</v>
      </c>
      <c r="IA17" s="17">
        <v>1.4</v>
      </c>
      <c r="IB17" s="17" t="s">
        <v>46</v>
      </c>
      <c r="ID17" s="17">
        <v>1</v>
      </c>
      <c r="IE17" s="18" t="s">
        <v>42</v>
      </c>
      <c r="IF17" s="18" t="s">
        <v>35</v>
      </c>
      <c r="IG17" s="18" t="s">
        <v>30</v>
      </c>
      <c r="IH17" s="18">
        <v>123.223</v>
      </c>
      <c r="II17" s="18" t="s">
        <v>32</v>
      </c>
    </row>
    <row r="18" spans="1:243" s="19" customFormat="1" ht="57" customHeight="1">
      <c r="A18" s="65" t="s">
        <v>36</v>
      </c>
      <c r="B18" s="65"/>
      <c r="C18" s="50"/>
      <c r="D18" s="50"/>
      <c r="E18" s="50"/>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7">
        <f>SUM(BA14:BA17)</f>
        <v>207452519</v>
      </c>
      <c r="BB18" s="66">
        <f>SUM(BB13:BB17)</f>
        <v>207452519</v>
      </c>
      <c r="BC18" s="61" t="str">
        <f>SpellNumber($E$2,BB18)</f>
        <v>INR  Twenty Crore Seventy Four Lakh Fifty Two Thousand Five Hundred &amp; Nineteen  Only</v>
      </c>
      <c r="IE18" s="20"/>
      <c r="IF18" s="20"/>
      <c r="IG18" s="20"/>
      <c r="IH18" s="20"/>
      <c r="II18" s="20"/>
    </row>
    <row r="19" spans="1:243" s="19" customFormat="1" ht="57" customHeight="1">
      <c r="A19" s="24" t="s">
        <v>37</v>
      </c>
      <c r="B19" s="24"/>
      <c r="C19" s="25"/>
      <c r="D19" s="26"/>
      <c r="E19" s="27" t="s">
        <v>40</v>
      </c>
      <c r="F19" s="28"/>
      <c r="G19" s="29"/>
      <c r="H19" s="22"/>
      <c r="I19" s="22"/>
      <c r="J19" s="22"/>
      <c r="K19" s="30"/>
      <c r="L19" s="31"/>
      <c r="M19" s="32"/>
      <c r="N19" s="22"/>
      <c r="O19" s="21"/>
      <c r="P19" s="21"/>
      <c r="Q19" s="21"/>
      <c r="R19" s="21"/>
      <c r="S19" s="21"/>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68">
        <f>IF(ISBLANK(F19),0,IF(E19="Excess (+)",ROUND(BA18+(BA18*F19),2),IF(E19="Less (-)",ROUND(BA18+(BA18*F19*(-1)),2),IF(E19="At Par",BA18,0))))</f>
        <v>0</v>
      </c>
      <c r="BB19" s="33">
        <f>ROUND(BA19,0)</f>
        <v>0</v>
      </c>
      <c r="BC19" s="23" t="str">
        <f>SpellNumber($E$2,BB19)</f>
        <v>INR Zero Only</v>
      </c>
      <c r="IE19" s="20"/>
      <c r="IF19" s="20"/>
      <c r="IG19" s="20"/>
      <c r="IH19" s="20"/>
      <c r="II19" s="20"/>
    </row>
    <row r="20" spans="1:55" ht="31.5" customHeight="1">
      <c r="A20" s="24" t="s">
        <v>38</v>
      </c>
      <c r="B20" s="24"/>
      <c r="C20" s="70" t="str">
        <f>SpellNumber($E$2,BB19)</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sheetData>
  <sheetProtection password="C8CA" sheet="1" selectLockedCells="1"/>
  <mergeCells count="8">
    <mergeCell ref="A9:BC9"/>
    <mergeCell ref="C20:BC20"/>
    <mergeCell ref="A1:L1"/>
    <mergeCell ref="A4:BC4"/>
    <mergeCell ref="A5:BC5"/>
    <mergeCell ref="A6:BC6"/>
    <mergeCell ref="A7:BC7"/>
    <mergeCell ref="B8:BC8"/>
  </mergeCells>
  <dataValidations count="20">
    <dataValidation type="list" allowBlank="1" showErrorMessage="1" sqref="E1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IF(#REF!&lt;&gt;"Select",99.9,0)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L13 L14 L15 L17 L1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s>
  <printOptions horizontalCentered="1"/>
  <pageMargins left="0.31496062992125984" right="0.31496062992125984" top="0.15748031496062992" bottom="0.15748031496062992" header="0.11811023622047245" footer="0.11811023622047245"/>
  <pageSetup orientation="landscape" paperSize="8" scale="9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39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sumit.kumar</cp:lastModifiedBy>
  <cp:lastPrinted>2019-06-28T08:58:09Z</cp:lastPrinted>
  <dcterms:created xsi:type="dcterms:W3CDTF">2009-01-30T06:42:42Z</dcterms:created>
  <dcterms:modified xsi:type="dcterms:W3CDTF">2019-08-23T14:29:48Z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